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omments1.xml" ContentType="application/vnd.openxmlformats-officedocument.spreadsheetml.comments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 firstSheet="14" activeTab="14"/>
  </bookViews>
  <sheets>
    <sheet name="SINDICATURA" sheetId="1" r:id="rId1"/>
    <sheet name="PRESIDENCIA" sheetId="2" r:id="rId2"/>
    <sheet name="SECRETARIA" sheetId="3" r:id="rId3"/>
    <sheet name="TESORERIA" sheetId="4" r:id="rId4"/>
    <sheet name="PLANEACION Y DESARROLLO" sheetId="5" r:id="rId5"/>
    <sheet name="SUB AGENCIA" sheetId="6" r:id="rId6"/>
    <sheet name="CONTRALORIA" sheetId="7" r:id="rId7"/>
    <sheet name="COMUNICACION SOCIAL" sheetId="8" r:id="rId8"/>
    <sheet name="DEPORTE" sheetId="9" r:id="rId9"/>
    <sheet name="ENLACE Y TRANSPARENCIA" sheetId="10" r:id="rId10"/>
    <sheet name="PROTECCION CIVIL" sheetId="11" r:id="rId11"/>
    <sheet name="INGRESOS" sheetId="12" r:id="rId12"/>
    <sheet name="RECURSOS HUMANOS" sheetId="13" r:id="rId13"/>
    <sheet name="ARCHIVO" sheetId="14" r:id="rId14"/>
    <sheet name="EVENTOS" sheetId="15" r:id="rId15"/>
    <sheet name="JURIDICO" sheetId="16" r:id="rId16"/>
    <sheet name="DESARROLLO RURAL" sheetId="17" r:id="rId17"/>
    <sheet name="ECOLOGIA" sheetId="18" r:id="rId18"/>
    <sheet name="DIR. DE LA MUJER" sheetId="19" r:id="rId19"/>
    <sheet name="SECTOR SALUD" sheetId="20" r:id="rId20"/>
    <sheet name="RECLUTAMIENTO" sheetId="21" r:id="rId21"/>
    <sheet name="EDUCACION CULTURA " sheetId="23" r:id="rId22"/>
    <sheet name="BIBLIOTECA CPO 77" sheetId="26" r:id="rId23"/>
    <sheet name="BIBLIOTECA BACUM" sheetId="27" r:id="rId24"/>
    <sheet name="CCA BACUM" sheetId="28" r:id="rId25"/>
    <sheet name="CCA FCO JAVIER MINA" sheetId="29" r:id="rId26"/>
    <sheet name="CCA SAN JOSE" sheetId="30" r:id="rId27"/>
    <sheet name="OBRAS PUBLICAS MOB" sheetId="53" r:id="rId28"/>
    <sheet name="." sheetId="54" state="hidden" r:id="rId29"/>
    <sheet name="1" sheetId="31" state="hidden" r:id="rId30"/>
    <sheet name="PLANTAS PURIFICADORAS" sheetId="32" r:id="rId31"/>
    <sheet name="9" sheetId="33" state="hidden" r:id="rId32"/>
    <sheet name="DESARROLLO SOCIAL" sheetId="34" r:id="rId33"/>
    <sheet name="2" sheetId="35" state="hidden" r:id="rId34"/>
    <sheet name="4" sheetId="36" state="hidden" r:id="rId35"/>
    <sheet name="3" sheetId="37" state="hidden" r:id="rId36"/>
    <sheet name=" SERVICIO PUBLICOS" sheetId="38" r:id="rId37"/>
    <sheet name="TRANSPORTE EC" sheetId="39" r:id="rId38"/>
    <sheet name="OOMAPAS" sheetId="40" r:id="rId39"/>
    <sheet name="5" sheetId="41" state="hidden" r:id="rId40"/>
    <sheet name="BOMBEROS" sheetId="42" r:id="rId41"/>
    <sheet name="RASTRO MUNICIPAL" sheetId="43" r:id="rId42"/>
    <sheet name="7" sheetId="44" state="hidden" r:id="rId43"/>
    <sheet name="DIF MOB" sheetId="45" r:id="rId44"/>
    <sheet name="6" sheetId="46" state="hidden" r:id="rId45"/>
    <sheet name="COCINAS" sheetId="48" r:id="rId46"/>
    <sheet name="ESTANCIA INFANTIL" sheetId="47" r:id="rId47"/>
    <sheet name="DELEGACIONES" sheetId="51" r:id="rId48"/>
    <sheet name="SEG MOB" sheetId="49" r:id="rId49"/>
    <sheet name="SEG EC" sheetId="50" r:id="rId50"/>
    <sheet name="VEHICULOS SEGURIDAD" sheetId="52" r:id="rId51"/>
    <sheet name="TOTALES" sheetId="22" r:id="rId52"/>
  </sheets>
  <calcPr calcId="144525"/>
</workbook>
</file>

<file path=xl/calcChain.xml><?xml version="1.0" encoding="utf-8"?>
<calcChain xmlns="http://schemas.openxmlformats.org/spreadsheetml/2006/main">
  <c r="I35" i="13" l="1"/>
  <c r="I48" i="50"/>
  <c r="I29" i="38"/>
  <c r="I177" i="45"/>
  <c r="I58" i="4"/>
  <c r="I144" i="40" l="1"/>
  <c r="H113" i="40" l="1"/>
  <c r="H20" i="40"/>
  <c r="H33" i="40"/>
  <c r="I99" i="49" l="1"/>
  <c r="H14" i="51"/>
  <c r="N4" i="51" s="1"/>
  <c r="H23" i="51"/>
  <c r="H32" i="51"/>
  <c r="H41" i="51"/>
  <c r="H61" i="51"/>
  <c r="H67" i="51"/>
  <c r="I224" i="45"/>
  <c r="I215" i="45"/>
  <c r="I204" i="45"/>
  <c r="I196" i="45"/>
  <c r="N168" i="45" s="1"/>
  <c r="N3" i="45" s="1"/>
  <c r="E42" i="22" s="1"/>
  <c r="I189" i="45"/>
  <c r="K255" i="45"/>
  <c r="I62" i="34"/>
  <c r="H68" i="53"/>
  <c r="H32" i="53"/>
  <c r="M3" i="53" s="1"/>
  <c r="E34" i="22" s="1"/>
  <c r="I51" i="23"/>
  <c r="I21" i="23"/>
  <c r="N3" i="23" s="1"/>
  <c r="I55" i="8"/>
  <c r="I30" i="7"/>
  <c r="I73" i="6"/>
  <c r="I33" i="6"/>
  <c r="I101" i="4"/>
  <c r="I49" i="3"/>
  <c r="I42" i="2"/>
  <c r="K13" i="2"/>
  <c r="I94" i="1"/>
  <c r="I84" i="1"/>
  <c r="I77" i="1"/>
  <c r="P249" i="45"/>
  <c r="O6" i="50" l="1"/>
  <c r="E47" i="22" s="1"/>
  <c r="I78" i="42"/>
  <c r="I13" i="39"/>
  <c r="O5" i="39" s="1"/>
  <c r="I48" i="21"/>
  <c r="I15" i="21"/>
  <c r="I51" i="20"/>
  <c r="I23" i="20"/>
  <c r="N3" i="20" s="1"/>
  <c r="I16" i="19"/>
  <c r="I46" i="19"/>
  <c r="I39" i="18"/>
  <c r="I14" i="18"/>
  <c r="I27" i="17"/>
  <c r="N6" i="17" s="1"/>
  <c r="E23" i="22" s="1"/>
  <c r="I64" i="16"/>
  <c r="I33" i="16"/>
  <c r="N3" i="16" s="1"/>
  <c r="I21" i="15"/>
  <c r="I60" i="15"/>
  <c r="I22" i="14"/>
  <c r="N3" i="14" s="1"/>
  <c r="I72" i="13"/>
  <c r="N3" i="13"/>
  <c r="I21" i="12"/>
  <c r="I61" i="12"/>
  <c r="I16" i="11"/>
  <c r="I46" i="10"/>
  <c r="I17" i="10"/>
  <c r="I14" i="9"/>
  <c r="I43" i="9"/>
  <c r="I26" i="8"/>
  <c r="N4" i="8" s="1"/>
  <c r="I74" i="7"/>
  <c r="N3" i="7" s="1"/>
  <c r="N4" i="4"/>
  <c r="I91" i="3"/>
  <c r="N4" i="3" s="1"/>
  <c r="I93" i="2"/>
  <c r="O4" i="2" s="1"/>
  <c r="I45" i="1"/>
  <c r="O4" i="1" s="1"/>
  <c r="N3" i="15" l="1"/>
  <c r="I61" i="34"/>
  <c r="H53" i="27" l="1"/>
  <c r="M61" i="52" l="1"/>
  <c r="I214" i="45" l="1"/>
  <c r="M54" i="52" l="1"/>
  <c r="M62" i="52" s="1"/>
  <c r="M44" i="52"/>
  <c r="M45" i="52" l="1"/>
  <c r="R12" i="52" s="1"/>
  <c r="E48" i="22" s="1"/>
  <c r="O7" i="42"/>
  <c r="E40" i="22" s="1"/>
  <c r="O7" i="28"/>
  <c r="E31" i="22" s="1"/>
  <c r="H66" i="51"/>
  <c r="E45" i="22" s="1"/>
  <c r="I38" i="45"/>
  <c r="I19" i="43"/>
  <c r="E38" i="22"/>
  <c r="I215" i="32"/>
  <c r="I185" i="32"/>
  <c r="I151" i="32"/>
  <c r="I119" i="32"/>
  <c r="I52" i="32"/>
  <c r="I87" i="32"/>
  <c r="I15" i="32"/>
  <c r="H87" i="27"/>
  <c r="M4" i="27"/>
  <c r="E30" i="22" s="1"/>
  <c r="H24" i="26"/>
  <c r="O7" i="21"/>
  <c r="E27" i="22" s="1"/>
  <c r="H215" i="48"/>
  <c r="H147" i="48"/>
  <c r="H57" i="48"/>
  <c r="K254" i="45"/>
  <c r="I223" i="45"/>
  <c r="I203" i="45"/>
  <c r="I195" i="45"/>
  <c r="I188" i="45"/>
  <c r="I122" i="45"/>
  <c r="I114" i="45"/>
  <c r="I109" i="45"/>
  <c r="I102" i="45"/>
  <c r="N7" i="48" l="1"/>
  <c r="N3" i="43"/>
  <c r="E41" i="22" s="1"/>
  <c r="I20" i="43"/>
  <c r="E43" i="22"/>
  <c r="P7" i="32"/>
  <c r="E35" i="22" s="1"/>
  <c r="H107" i="40"/>
  <c r="H38" i="40"/>
  <c r="H48" i="40" s="1"/>
  <c r="M4" i="40" s="1"/>
  <c r="N6" i="38"/>
  <c r="E37" i="22" s="1"/>
  <c r="I27" i="34"/>
  <c r="I28" i="34" s="1"/>
  <c r="H67" i="53"/>
  <c r="H59" i="30"/>
  <c r="I46" i="29"/>
  <c r="N4" i="34" l="1"/>
  <c r="E36" i="22" s="1"/>
  <c r="E39" i="22"/>
  <c r="E28" i="22"/>
  <c r="E26" i="22"/>
  <c r="O7" i="19"/>
  <c r="E25" i="22" s="1"/>
  <c r="N3" i="18"/>
  <c r="E24" i="22" s="1"/>
  <c r="E22" i="22"/>
  <c r="E21" i="22"/>
  <c r="E20" i="22"/>
  <c r="E19" i="22"/>
  <c r="N3" i="12"/>
  <c r="E18" i="22" s="1"/>
  <c r="N4" i="11"/>
  <c r="E17" i="22" s="1"/>
  <c r="N4" i="10"/>
  <c r="E16" i="22" s="1"/>
  <c r="N3" i="9"/>
  <c r="E15" i="22" s="1"/>
  <c r="E14" i="22"/>
  <c r="E13" i="22"/>
  <c r="O6" i="6"/>
  <c r="E12" i="22" s="1"/>
  <c r="O6" i="5"/>
  <c r="E11" i="22" s="1"/>
  <c r="E10" i="22"/>
  <c r="E9" i="22"/>
  <c r="E8" i="22"/>
  <c r="E7" i="22"/>
  <c r="H51" i="26"/>
  <c r="H60" i="26"/>
  <c r="H61" i="26" l="1"/>
  <c r="N5" i="26" s="1"/>
  <c r="E29" i="22" s="1"/>
  <c r="I98" i="49"/>
  <c r="H28" i="47"/>
  <c r="H68" i="47" s="1"/>
  <c r="I139" i="45"/>
  <c r="I143" i="45" s="1"/>
  <c r="N7" i="45" s="1"/>
  <c r="I140" i="45"/>
  <c r="H24" i="30"/>
  <c r="H26" i="30" s="1"/>
  <c r="N6" i="30" s="1"/>
  <c r="E33" i="22" s="1"/>
  <c r="I15" i="29"/>
  <c r="I16" i="29" s="1"/>
  <c r="O6" i="29" s="1"/>
  <c r="E32" i="22" s="1"/>
  <c r="O6" i="47" l="1"/>
  <c r="E44" i="22" s="1"/>
  <c r="H69" i="47"/>
  <c r="P5" i="49"/>
  <c r="E46" i="22" s="1"/>
  <c r="E49" i="22" l="1"/>
  <c r="L36" i="4"/>
  <c r="F36" i="4"/>
  <c r="D36" i="4"/>
</calcChain>
</file>

<file path=xl/comments1.xml><?xml version="1.0" encoding="utf-8"?>
<comments xmlns="http://schemas.openxmlformats.org/spreadsheetml/2006/main">
  <authors>
    <author>myriamoceg</author>
  </authors>
  <commentList>
    <comment ref="F48" authorId="0">
      <text>
        <r>
          <rPr>
            <b/>
            <sz val="9"/>
            <color indexed="81"/>
            <rFont val="Tahoma"/>
            <family val="2"/>
          </rPr>
          <t>myriamoceg: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<sst xmlns="http://schemas.openxmlformats.org/spreadsheetml/2006/main" count="15039" uniqueCount="2141">
  <si>
    <t>VEHICULO</t>
  </si>
  <si>
    <t>AREA DE ADSCRIPCIÓN</t>
  </si>
  <si>
    <t>RESPONSABLE</t>
  </si>
  <si>
    <t>MARCA</t>
  </si>
  <si>
    <t>MODELO</t>
  </si>
  <si>
    <t>TIPO</t>
  </si>
  <si>
    <t>COLOR</t>
  </si>
  <si>
    <t>SERIE</t>
  </si>
  <si>
    <t xml:space="preserve">VERIFICADO FISICAMENTE </t>
  </si>
  <si>
    <t>VALOR</t>
  </si>
  <si>
    <t>ESTADO ACTUAL</t>
  </si>
  <si>
    <t>B</t>
  </si>
  <si>
    <t>R</t>
  </si>
  <si>
    <t>M</t>
  </si>
  <si>
    <t>FUSION</t>
  </si>
  <si>
    <t>SINDICATURA</t>
  </si>
  <si>
    <t>SINDICO</t>
  </si>
  <si>
    <t>FORD</t>
  </si>
  <si>
    <t>SEDAN</t>
  </si>
  <si>
    <t>GRIS</t>
  </si>
  <si>
    <t>3FAHP0HA5BR144261</t>
  </si>
  <si>
    <t>X</t>
  </si>
  <si>
    <t>HAGO CONSTAR QUE LOS MUEBLES Y EQUIPOS DETALLADOS SE HALLAN BAJO MI CUSTODIA Y RESPONSABILIDAD</t>
  </si>
  <si>
    <t>NOTA: NOTIFICAR DE INMEDIATO CUALQUIER CAMBIO QUE HALLA EN ESTE RESGUARDO AL ENCARGADO DEL CONTROL DE  INVENTARIOS, PARA HACER LOS MOVIMIENTOS NECESARIOS.</t>
  </si>
  <si>
    <t>_____________________________________________</t>
  </si>
  <si>
    <t>_____________________________________</t>
  </si>
  <si>
    <t>______________________________________________</t>
  </si>
  <si>
    <t>LIC. MARIAN CORTEZ HERRERA</t>
  </si>
  <si>
    <t xml:space="preserve">                   ING. XIMENA GIL ROMERO</t>
  </si>
  <si>
    <t>C. SERGE ENRIQUEZ TOLANO</t>
  </si>
  <si>
    <t>SINDICO MUNICIPAL DEL H. AYUNTAMIENTO DE BACUM</t>
  </si>
  <si>
    <t xml:space="preserve">          CONTRALOR MUNICIPAL DE BACUM</t>
  </si>
  <si>
    <t>PRESIDENTE MUNICIPAL DE BACUM</t>
  </si>
  <si>
    <t>RESPONSABLE DE RESGUARDO</t>
  </si>
  <si>
    <t>No. De inventario</t>
  </si>
  <si>
    <t xml:space="preserve">NOMBRE Y DESCRIPCION DEL BIEN </t>
  </si>
  <si>
    <t>CODIGO</t>
  </si>
  <si>
    <t xml:space="preserve">IMPORTE </t>
  </si>
  <si>
    <t>CONDICIONES</t>
  </si>
  <si>
    <t>BUENO</t>
  </si>
  <si>
    <t>REGULAR</t>
  </si>
  <si>
    <t>MALO</t>
  </si>
  <si>
    <t>UNO</t>
  </si>
  <si>
    <t>ESCRITORIO TIPO U</t>
  </si>
  <si>
    <t>VINO/NEGRO</t>
  </si>
  <si>
    <t>S/M</t>
  </si>
  <si>
    <t>S/C</t>
  </si>
  <si>
    <t>#1</t>
  </si>
  <si>
    <t>SI</t>
  </si>
  <si>
    <t>DOS</t>
  </si>
  <si>
    <t>ARCHIVERO CUATRO CAJONES</t>
  </si>
  <si>
    <t>#2</t>
  </si>
  <si>
    <t>ESCRITORIO TIPO L</t>
  </si>
  <si>
    <t>#3</t>
  </si>
  <si>
    <t>TRES</t>
  </si>
  <si>
    <t>SILLAS ACOJINADA</t>
  </si>
  <si>
    <t>CAFÉ</t>
  </si>
  <si>
    <t xml:space="preserve">#4 , BAJA </t>
  </si>
  <si>
    <t>PERSIANA MADERA VENTANA</t>
  </si>
  <si>
    <t>CAFÉ,</t>
  </si>
  <si>
    <t>#5</t>
  </si>
  <si>
    <t>#6</t>
  </si>
  <si>
    <t>SILLAS SECRETARIAL</t>
  </si>
  <si>
    <t>NEGRO</t>
  </si>
  <si>
    <t>#7</t>
  </si>
  <si>
    <t>MINISPLIT</t>
  </si>
  <si>
    <t>BLANCO</t>
  </si>
  <si>
    <t>MIRAGE</t>
  </si>
  <si>
    <t>#8</t>
  </si>
  <si>
    <t>PORTAPAPELES</t>
  </si>
  <si>
    <t>#9</t>
  </si>
  <si>
    <t>CALENTON</t>
  </si>
  <si>
    <t>#10</t>
  </si>
  <si>
    <t>HAGO CONSTAR QUE LOS MUEBLES Y EQUIPO DETALLADOS SE HALLAN BAJO MII CUSTODIA Y RESPONSABILIDAD</t>
  </si>
  <si>
    <t>No.de inventario</t>
  </si>
  <si>
    <t>IMPORTE</t>
  </si>
  <si>
    <t>VERIFICADO FISICAMENTE</t>
  </si>
  <si>
    <t>SECRETARIA</t>
  </si>
  <si>
    <t xml:space="preserve">UNO </t>
  </si>
  <si>
    <t>MONITOR</t>
  </si>
  <si>
    <t>DELL</t>
  </si>
  <si>
    <t>NUEVO#1</t>
  </si>
  <si>
    <t>TECLADO</t>
  </si>
  <si>
    <t>NUEVO#2</t>
  </si>
  <si>
    <t>MOUSE</t>
  </si>
  <si>
    <t>NUEVO#3</t>
  </si>
  <si>
    <t>CPU</t>
  </si>
  <si>
    <t>NEGR</t>
  </si>
  <si>
    <t>NUEVO#4</t>
  </si>
  <si>
    <t>REGULADOR</t>
  </si>
  <si>
    <t>MICROVOLT</t>
  </si>
  <si>
    <t>DN-21-132(P10)</t>
  </si>
  <si>
    <t xml:space="preserve">IMPRESORA MULTIFUNCIONAL </t>
  </si>
  <si>
    <t>GRIS OSCURO</t>
  </si>
  <si>
    <t>BROTHER</t>
  </si>
  <si>
    <t>DCP-L2540DW</t>
  </si>
  <si>
    <t>PAR</t>
  </si>
  <si>
    <t>BOCINAS</t>
  </si>
  <si>
    <t>KMEX</t>
  </si>
  <si>
    <t>#11</t>
  </si>
  <si>
    <t>AUXILIAR</t>
  </si>
  <si>
    <t>MONITOR/PLANA</t>
  </si>
  <si>
    <t>SAMSUNG</t>
  </si>
  <si>
    <t>LOGITECH</t>
  </si>
  <si>
    <t xml:space="preserve">SIN IDENTIFICAR </t>
  </si>
  <si>
    <t>UNO*</t>
  </si>
  <si>
    <t>KOBLENZ</t>
  </si>
  <si>
    <t>CDP</t>
  </si>
  <si>
    <t>MONITOR 21.5´¨</t>
  </si>
  <si>
    <t>XZERL</t>
  </si>
  <si>
    <t>XZT-510</t>
  </si>
  <si>
    <t>XST51021090880</t>
  </si>
  <si>
    <t>ACTECK</t>
  </si>
  <si>
    <t>K-200</t>
  </si>
  <si>
    <t>IMPRESORA MULTIFUNCIONAL</t>
  </si>
  <si>
    <t>BLANCA</t>
  </si>
  <si>
    <t>HP</t>
  </si>
  <si>
    <t>IMPRESORA/TONER</t>
  </si>
  <si>
    <t>LASERJET</t>
  </si>
  <si>
    <t>NUEVO</t>
  </si>
  <si>
    <t>SEQUOIA 4X2</t>
  </si>
  <si>
    <t>PRESIDENCIA</t>
  </si>
  <si>
    <t>PRESIDENTE</t>
  </si>
  <si>
    <t>TOYOTA</t>
  </si>
  <si>
    <t>SEQUOIA 5.7 PLA 4X2 PIEL</t>
  </si>
  <si>
    <t>5TDYY5G15DS046840</t>
  </si>
  <si>
    <t>NO SE ENCUENTRA</t>
  </si>
  <si>
    <t>SE DIO CONOCIMIENTO A CONTRALORIA  DANDOLE CONTESTACION AL OFICIO OCEG/036/2020, JUSTIFICANDO LA OBSERVACION POR ISAF CON FECHA 18/03/2020, CON OFICIO 648 CON FECHA 13/AGOSTO/2020, INFORMANDOLE A CONTRALORIA MUNICIPAL PARA SU RESPECTIVA INVESTIGACION.</t>
  </si>
  <si>
    <t>VERSA</t>
  </si>
  <si>
    <t>NISSAN</t>
  </si>
  <si>
    <t xml:space="preserve">SEDAN </t>
  </si>
  <si>
    <t>GRIS KAD</t>
  </si>
  <si>
    <t>3N1CN8AE6LL836848</t>
  </si>
  <si>
    <t>HIGHLANDER XLE</t>
  </si>
  <si>
    <t>5TDKZRFH8KS368149</t>
  </si>
  <si>
    <t xml:space="preserve">No. De inventario </t>
  </si>
  <si>
    <t>ROJO CON BLANCO</t>
  </si>
  <si>
    <t xml:space="preserve">LAPTO </t>
  </si>
  <si>
    <t xml:space="preserve">IMPRESORA </t>
  </si>
  <si>
    <t>BEIGE CON GRIS</t>
  </si>
  <si>
    <t>M4072FD</t>
  </si>
  <si>
    <t>HAGO CONSTAR QUE LOS MUEBLES Y EQUIPO DETALLADOS SE HALLAN BAJO MI CUSTODIA Y RESPONSABILIDAD</t>
  </si>
  <si>
    <t xml:space="preserve">SERIE </t>
  </si>
  <si>
    <t xml:space="preserve">CODIGO </t>
  </si>
  <si>
    <t>ESCRITORIO DE MADERA DE CEDRO CON 6 CAJONES</t>
  </si>
  <si>
    <t>MIEL OSCURO</t>
  </si>
  <si>
    <t>SILLA EJECUTIVA GIRATORIA</t>
  </si>
  <si>
    <t xml:space="preserve"> NEGRO/ GRIS</t>
  </si>
  <si>
    <t xml:space="preserve">NO IDENTIFICADO </t>
  </si>
  <si>
    <t>LIBRERO EMPOTRADO MADERA CEDRO</t>
  </si>
  <si>
    <t>SILLA ESTRUCTURA DE MADERA</t>
  </si>
  <si>
    <t>CAFÉ OSCURO</t>
  </si>
  <si>
    <t>MESA DE CENTRO MADERA</t>
  </si>
  <si>
    <t>#4</t>
  </si>
  <si>
    <t>FRIGO BAR</t>
  </si>
  <si>
    <t>NEGRO/GRIS</t>
  </si>
  <si>
    <t>SILLON DOBLE</t>
  </si>
  <si>
    <t>CARAMELO</t>
  </si>
  <si>
    <t>SALA/ DOS SILLONES</t>
  </si>
  <si>
    <t>PERSIANAS</t>
  </si>
  <si>
    <t>PORTABANDERA</t>
  </si>
  <si>
    <t>ESQUINERO</t>
  </si>
  <si>
    <t>TELEFONO ALAMBRICO</t>
  </si>
  <si>
    <t>PANASONIC</t>
  </si>
  <si>
    <t>#12</t>
  </si>
  <si>
    <t>EVERT</t>
  </si>
  <si>
    <t>#13</t>
  </si>
  <si>
    <t>COCINA</t>
  </si>
  <si>
    <t>COCINETA DE MADERA CAFÉ</t>
  </si>
  <si>
    <t>SALMON</t>
  </si>
  <si>
    <t>#14</t>
  </si>
  <si>
    <t>FRAGADERO/MUEBLE</t>
  </si>
  <si>
    <t>CAFÉ/PLATA</t>
  </si>
  <si>
    <t>#15</t>
  </si>
  <si>
    <t>CAFETERA</t>
  </si>
  <si>
    <t>SANITARIO</t>
  </si>
  <si>
    <t>LAVAMANOS/MADERA</t>
  </si>
  <si>
    <t xml:space="preserve">BEIGE/CAFÉ </t>
  </si>
  <si>
    <t>RECEPCION</t>
  </si>
  <si>
    <t>#16</t>
  </si>
  <si>
    <t>ARCHIVERO HORIZONTAL</t>
  </si>
  <si>
    <t>SILLA SECRETARIAL</t>
  </si>
  <si>
    <t>SALA 3 PZAS</t>
  </si>
  <si>
    <t>ARREGLO</t>
  </si>
  <si>
    <t>VARIOS</t>
  </si>
  <si>
    <t>ARCHIVERO 2 CAJONES</t>
  </si>
  <si>
    <t>TELEFONO/CONMUTADOR</t>
  </si>
  <si>
    <t>KX-T7730X</t>
  </si>
  <si>
    <t>BAJA</t>
  </si>
  <si>
    <t>EXPLORER LIMITED V6</t>
  </si>
  <si>
    <t>1FM5K7F88HGB35554</t>
  </si>
  <si>
    <t>___________________________________</t>
  </si>
  <si>
    <t>ING. PEDRO ALEJANDRO ZEPEDA MEZQUITA</t>
  </si>
  <si>
    <t>C.P MARIAN CORTEZ HERRERA</t>
  </si>
  <si>
    <t>SECRETARIO MUNICIPAL DE BACUM</t>
  </si>
  <si>
    <t>#1 NUEVO</t>
  </si>
  <si>
    <t>1848SC108ES8</t>
  </si>
  <si>
    <t>#2 NUEVO</t>
  </si>
  <si>
    <t>M150</t>
  </si>
  <si>
    <t xml:space="preserve">#3 NUEVO </t>
  </si>
  <si>
    <t>IMPRESORA MULTIUSOS</t>
  </si>
  <si>
    <t>NEGRA/GRIS</t>
  </si>
  <si>
    <t>HPSMARK TANK615</t>
  </si>
  <si>
    <t xml:space="preserve">#4 NUEVO </t>
  </si>
  <si>
    <t>BEIGE</t>
  </si>
  <si>
    <t>INTELBRAS</t>
  </si>
  <si>
    <t>NEGRO/BLANCO</t>
  </si>
  <si>
    <t>R2C-AVR1008</t>
  </si>
  <si>
    <t>W15E</t>
  </si>
  <si>
    <t>S/I</t>
  </si>
  <si>
    <t>SK-2880</t>
  </si>
  <si>
    <t>37745-001</t>
  </si>
  <si>
    <t>AZUL</t>
  </si>
  <si>
    <t>15-CW101LA</t>
  </si>
  <si>
    <t>6QV38LA#ABM</t>
  </si>
  <si>
    <t>#7 NUEVO</t>
  </si>
  <si>
    <t xml:space="preserve">TELEFONO </t>
  </si>
  <si>
    <t>TC 500</t>
  </si>
  <si>
    <t>TH0711130715</t>
  </si>
  <si>
    <t xml:space="preserve">           </t>
  </si>
  <si>
    <t xml:space="preserve">            X</t>
  </si>
  <si>
    <t>ESCRITORIO TIPO U FORMAICA</t>
  </si>
  <si>
    <t>MUEBLE PARA FRIGOBAR</t>
  </si>
  <si>
    <t>SILLON SOFAT</t>
  </si>
  <si>
    <t>FRIGOBAR</t>
  </si>
  <si>
    <t>MABE</t>
  </si>
  <si>
    <t>ABSOLUT</t>
  </si>
  <si>
    <t>PERSIANAS MADERA</t>
  </si>
  <si>
    <t>BASE PARA BANDERA</t>
  </si>
  <si>
    <t>BANDERA/ASTA</t>
  </si>
  <si>
    <t xml:space="preserve">SILLA ACOJINADA </t>
  </si>
  <si>
    <t>#17</t>
  </si>
  <si>
    <t>ARCHIVERO CON DOS CAJONES</t>
  </si>
  <si>
    <t>SILLA  GIRATORIA</t>
  </si>
  <si>
    <t>MINISPLIT 1 TON</t>
  </si>
  <si>
    <t>X3</t>
  </si>
  <si>
    <t>SALA DE CABILDO</t>
  </si>
  <si>
    <t>MESA GRANDE</t>
  </si>
  <si>
    <t>NUEVE</t>
  </si>
  <si>
    <t>SILLAS GIRATORIAS</t>
  </si>
  <si>
    <t>FALTAN 3</t>
  </si>
  <si>
    <t>PERSIANAS MADERA PUERTA</t>
  </si>
  <si>
    <t xml:space="preserve">No. De inventarios </t>
  </si>
  <si>
    <t>TESORERO</t>
  </si>
  <si>
    <t>REGULADOR INTEGRAL</t>
  </si>
  <si>
    <t>APC</t>
  </si>
  <si>
    <t>TELEFONO</t>
  </si>
  <si>
    <t>TS30ID</t>
  </si>
  <si>
    <t>LAPTOP</t>
  </si>
  <si>
    <t>PRODID 8QV</t>
  </si>
  <si>
    <t>NUEVA</t>
  </si>
  <si>
    <t>GRIS/PLATA</t>
  </si>
  <si>
    <t>PAVILION X360</t>
  </si>
  <si>
    <t>CONTABILIDAD</t>
  </si>
  <si>
    <t>MONITOR/CPU</t>
  </si>
  <si>
    <t>GATEWAY</t>
  </si>
  <si>
    <t>S/M2-25/10/21-T</t>
  </si>
  <si>
    <t>VOSTRO DELL</t>
  </si>
  <si>
    <t>IMPRESORA</t>
  </si>
  <si>
    <t>P1109W</t>
  </si>
  <si>
    <t>K120</t>
  </si>
  <si>
    <t>CHICAGO DIGITAL</t>
  </si>
  <si>
    <t>LANIX</t>
  </si>
  <si>
    <t>LED HD</t>
  </si>
  <si>
    <t>LANIX TITAN</t>
  </si>
  <si>
    <t>HX 4200</t>
  </si>
  <si>
    <t>SAMNSUNG</t>
  </si>
  <si>
    <t>SINC MASTER</t>
  </si>
  <si>
    <t>B2030</t>
  </si>
  <si>
    <t>LG</t>
  </si>
  <si>
    <t>ESCANER</t>
  </si>
  <si>
    <t>BLANCO/GRIS</t>
  </si>
  <si>
    <t>EPSON</t>
  </si>
  <si>
    <t>NEGRAS</t>
  </si>
  <si>
    <t>THUNDER</t>
  </si>
  <si>
    <t>BTT 3.5</t>
  </si>
  <si>
    <t>BLANCO/VERDE</t>
  </si>
  <si>
    <t>ADVANTAGE 231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</si>
  <si>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 n</t>
  </si>
  <si>
    <t>No. DE INVENTARIO</t>
  </si>
  <si>
    <t>SILLA CON ASIENTO Y RESPALDO</t>
  </si>
  <si>
    <t>#2 NO ESTA</t>
  </si>
  <si>
    <t>PERSIANA</t>
  </si>
  <si>
    <t xml:space="preserve">CAFÉ </t>
  </si>
  <si>
    <t>#4 CHARITO</t>
  </si>
  <si>
    <t>ECONAIRE</t>
  </si>
  <si>
    <t>ECO-12C</t>
  </si>
  <si>
    <t>MUEBLE, TIPO LIBRERO DE 1.70 METROS,ALTO, 1.70 METROS DE ANCHO</t>
  </si>
  <si>
    <t>CAOBA</t>
  </si>
  <si>
    <t xml:space="preserve">#8 NUEVO </t>
  </si>
  <si>
    <t>MINISPLIT 1 TON AUXILIAR</t>
  </si>
  <si>
    <t>AASOLUTX</t>
  </si>
  <si>
    <t>07-16/10/12-16</t>
  </si>
  <si>
    <t>CINCO</t>
  </si>
  <si>
    <t>SILLA GIRATORIA</t>
  </si>
  <si>
    <t>UNA</t>
  </si>
  <si>
    <t>SILLAS , VISTAS</t>
  </si>
  <si>
    <t>NEGRA</t>
  </si>
  <si>
    <t xml:space="preserve">#13 VICITAS , CHARITO </t>
  </si>
  <si>
    <t>ESCRITORIO</t>
  </si>
  <si>
    <t>VINO/ NEGRO</t>
  </si>
  <si>
    <t>SAMSUMG</t>
  </si>
  <si>
    <t>M40072FD</t>
  </si>
  <si>
    <t>COMODATO</t>
  </si>
  <si>
    <t>M182NW</t>
  </si>
  <si>
    <t>DALONGHI</t>
  </si>
  <si>
    <t>TELEFONO INALAMBRICOS</t>
  </si>
  <si>
    <t>VENTILADOR</t>
  </si>
  <si>
    <t>NEGRO / CAFÉ</t>
  </si>
  <si>
    <t>MYTEK</t>
  </si>
  <si>
    <t xml:space="preserve">PRESTADO ATENCION CIUDADANA </t>
  </si>
  <si>
    <t xml:space="preserve">VERIFICADO FISICAMNETE </t>
  </si>
  <si>
    <t>LAP-TOP</t>
  </si>
  <si>
    <t>ACER</t>
  </si>
  <si>
    <t>ASPIRE</t>
  </si>
  <si>
    <t>NXHMDAL00V116227767600</t>
  </si>
  <si>
    <t>CANTIDAD</t>
  </si>
  <si>
    <t>DIRECCION SUB AGENCIA</t>
  </si>
  <si>
    <t>700W</t>
  </si>
  <si>
    <t>FAABU81000263U</t>
  </si>
  <si>
    <t>B7767OACPR20BK</t>
  </si>
  <si>
    <t>MICROSOFT</t>
  </si>
  <si>
    <t>X822087001</t>
  </si>
  <si>
    <t>BOCINA</t>
  </si>
  <si>
    <t>GHIA</t>
  </si>
  <si>
    <t>S/S</t>
  </si>
  <si>
    <t>MOSTRADOR</t>
  </si>
  <si>
    <t>FX890</t>
  </si>
  <si>
    <t>JM8Y001268</t>
  </si>
  <si>
    <t>LENOVO</t>
  </si>
  <si>
    <t>CS03011501</t>
  </si>
  <si>
    <t>CS00591964</t>
  </si>
  <si>
    <t>LXH-EKB-LOYA</t>
  </si>
  <si>
    <t xml:space="preserve">#10 </t>
  </si>
  <si>
    <t>ROJO</t>
  </si>
  <si>
    <t xml:space="preserve"> GRIS</t>
  </si>
  <si>
    <t>MFC-736ON</t>
  </si>
  <si>
    <t>U6270992N</t>
  </si>
  <si>
    <t>EMACHINES</t>
  </si>
  <si>
    <t>E182H</t>
  </si>
  <si>
    <t>ETK030CO280461158D4420</t>
  </si>
  <si>
    <t>EMACHINOS</t>
  </si>
  <si>
    <t>ELI850M</t>
  </si>
  <si>
    <t xml:space="preserve">TECLADO </t>
  </si>
  <si>
    <t>O705</t>
  </si>
  <si>
    <t>E164844</t>
  </si>
  <si>
    <t xml:space="preserve">M-50004-0 </t>
  </si>
  <si>
    <t>LZ045AR119E</t>
  </si>
  <si>
    <t>P20550N</t>
  </si>
  <si>
    <t xml:space="preserve">MICRO </t>
  </si>
  <si>
    <t>#18</t>
  </si>
  <si>
    <t>PERCIANAS VENTANA</t>
  </si>
  <si>
    <t>#19</t>
  </si>
  <si>
    <t>MFP137FNW</t>
  </si>
  <si>
    <t>#20</t>
  </si>
  <si>
    <t>MOSTRADOR/CAJAS</t>
  </si>
  <si>
    <t>VINO CON NEGRO</t>
  </si>
  <si>
    <t xml:space="preserve">#3 BAJA , EN RECEPCIÓN </t>
  </si>
  <si>
    <t>SILLA EJECUTIVA</t>
  </si>
  <si>
    <t>VERDE</t>
  </si>
  <si>
    <t xml:space="preserve">#5 BAJA </t>
  </si>
  <si>
    <t>MESA ASERRIN</t>
  </si>
  <si>
    <t>ARCHIVO</t>
  </si>
  <si>
    <t>SIETE</t>
  </si>
  <si>
    <t>NACIONAL</t>
  </si>
  <si>
    <t>4 MALOS #7</t>
  </si>
  <si>
    <t>ARCHIVERO DOS CAJONES</t>
  </si>
  <si>
    <t>CAJA FUERTE</t>
  </si>
  <si>
    <t xml:space="preserve">#9 BAJA </t>
  </si>
  <si>
    <t xml:space="preserve">ESTANTE </t>
  </si>
  <si>
    <t>SILLA PLASTICO DURO</t>
  </si>
  <si>
    <t>DIRECCION DE SUB AGENCIA</t>
  </si>
  <si>
    <t>MESA</t>
  </si>
  <si>
    <t>MIEL CON NEGRO</t>
  </si>
  <si>
    <t>SILLA</t>
  </si>
  <si>
    <t>GRIS CON NEGRO</t>
  </si>
  <si>
    <t>SILLAS DE PLASTICO</t>
  </si>
  <si>
    <t xml:space="preserve">No. DE INVENTARIO </t>
  </si>
  <si>
    <t>VERIFICACION</t>
  </si>
  <si>
    <t>NEURON R</t>
  </si>
  <si>
    <t>COMODATO #1</t>
  </si>
  <si>
    <t>132030N</t>
  </si>
  <si>
    <t>YC67H9LZ801036L</t>
  </si>
  <si>
    <t>COMODATO #2</t>
  </si>
  <si>
    <t>S/N</t>
  </si>
  <si>
    <t>COMODATO #3</t>
  </si>
  <si>
    <t>COMPAC</t>
  </si>
  <si>
    <t>PSB0939024710</t>
  </si>
  <si>
    <t>COMODATO #4</t>
  </si>
  <si>
    <t>SATE</t>
  </si>
  <si>
    <t>COMODATO #5</t>
  </si>
  <si>
    <t>MONITOR CPU INTEGRADO</t>
  </si>
  <si>
    <t>AMDA6</t>
  </si>
  <si>
    <t>NUEVO #7</t>
  </si>
  <si>
    <t xml:space="preserve">IMPRESORAS </t>
  </si>
  <si>
    <t>BLANCO /GRIS</t>
  </si>
  <si>
    <t>6480W</t>
  </si>
  <si>
    <t>08QSB8GH8E00080</t>
  </si>
  <si>
    <t>NUEVO#8</t>
  </si>
  <si>
    <t>LASEJET</t>
  </si>
  <si>
    <t>P1005</t>
  </si>
  <si>
    <t>NUEVO#9</t>
  </si>
  <si>
    <t>15-DY1004LA</t>
  </si>
  <si>
    <t>NUEVO #15</t>
  </si>
  <si>
    <t>PIZARRON</t>
  </si>
  <si>
    <t>NEGR0</t>
  </si>
  <si>
    <t>MOD. TX 320F</t>
  </si>
  <si>
    <t xml:space="preserve">#13 BAJA </t>
  </si>
  <si>
    <t>KYOCERA</t>
  </si>
  <si>
    <t>ECOSIM2540</t>
  </si>
  <si>
    <t>VCJ1740024</t>
  </si>
  <si>
    <t>No.DE INVENTARIO</t>
  </si>
  <si>
    <t>#1 BAJA</t>
  </si>
  <si>
    <t>MINISPLIT 2 TON</t>
  </si>
  <si>
    <t xml:space="preserve">PERSIANA DE MADERA </t>
  </si>
  <si>
    <t>CAFÉ CHOCOLATE</t>
  </si>
  <si>
    <t>PERSIANA DE PUERTA DE METAL</t>
  </si>
  <si>
    <t>TS500</t>
  </si>
  <si>
    <t>#5 BAJA</t>
  </si>
  <si>
    <t>TABLERO CORCHO</t>
  </si>
  <si>
    <t>HAMILTON</t>
  </si>
  <si>
    <t>GUILLOTINA MADERA</t>
  </si>
  <si>
    <t xml:space="preserve">ESCRITORIO TIPO RECTANGULAR </t>
  </si>
  <si>
    <t xml:space="preserve">SILLA ACOJINADA TIPO SECRETARIAL </t>
  </si>
  <si>
    <t>RADIO GRABADORA</t>
  </si>
  <si>
    <t>GUINDA</t>
  </si>
  <si>
    <t>YES</t>
  </si>
  <si>
    <t>CDY20</t>
  </si>
  <si>
    <t>BAJA#2</t>
  </si>
  <si>
    <t>CAMARA DE VIDEO</t>
  </si>
  <si>
    <t>SONY</t>
  </si>
  <si>
    <t>HDRPJ230</t>
  </si>
  <si>
    <t>BAJA#1</t>
  </si>
  <si>
    <t>SILLAS PLASTICO DURO</t>
  </si>
  <si>
    <t>#9 EE</t>
  </si>
  <si>
    <t>DC7800</t>
  </si>
  <si>
    <t>HMXL833005J</t>
  </si>
  <si>
    <t>SK2880</t>
  </si>
  <si>
    <t>BAUBRONCP2YFG</t>
  </si>
  <si>
    <t>VORAGO</t>
  </si>
  <si>
    <t>KM104</t>
  </si>
  <si>
    <t>AOC</t>
  </si>
  <si>
    <t>E9705</t>
  </si>
  <si>
    <t>M90</t>
  </si>
  <si>
    <t>BLANCA CON VERDE</t>
  </si>
  <si>
    <t>#13 BAJA</t>
  </si>
  <si>
    <t xml:space="preserve">VIDEO  PROYECTOR </t>
  </si>
  <si>
    <t xml:space="preserve">#14 NUEVO </t>
  </si>
  <si>
    <t>NXHMDAL00V116227CF7600</t>
  </si>
  <si>
    <t xml:space="preserve">MODELO </t>
  </si>
  <si>
    <t>MIEL</t>
  </si>
  <si>
    <t>SILLA ACOJINADA</t>
  </si>
  <si>
    <t>#3 NUEVO</t>
  </si>
  <si>
    <t>PINTARRON DE PLUMONES</t>
  </si>
  <si>
    <t>ISB</t>
  </si>
  <si>
    <t>7XHG7H4152661</t>
  </si>
  <si>
    <t>16405550B7R8</t>
  </si>
  <si>
    <t>5-00024</t>
  </si>
  <si>
    <t>MONITOR PANTALLA</t>
  </si>
  <si>
    <t>24M35MHA</t>
  </si>
  <si>
    <t>409NDZJDH70</t>
  </si>
  <si>
    <t>MXL93509BM</t>
  </si>
  <si>
    <t>L552043782</t>
  </si>
  <si>
    <t>1846MRO7B7D8</t>
  </si>
  <si>
    <t>TOW-600US</t>
  </si>
  <si>
    <t>INK ADVENTAGE 1515</t>
  </si>
  <si>
    <t>CN4B6196SB</t>
  </si>
  <si>
    <t>#6 SOLO ESCANEA</t>
  </si>
  <si>
    <t>CANON</t>
  </si>
  <si>
    <t>G2110</t>
  </si>
  <si>
    <t>KMBD49594</t>
  </si>
  <si>
    <t>SILLA CON ASIENTO  Y RESPALDO  ACOJINADO</t>
  </si>
  <si>
    <t>AZUL/NEGRO</t>
  </si>
  <si>
    <t xml:space="preserve">         X</t>
  </si>
  <si>
    <t xml:space="preserve">BAJA, SIN IDENTIFICAR </t>
  </si>
  <si>
    <t>PIZARRON DE CORCHO</t>
  </si>
  <si>
    <t>7127AJD11972</t>
  </si>
  <si>
    <t>NO SIRVE, SIN IDENTIFICAR</t>
  </si>
  <si>
    <t xml:space="preserve">          X</t>
  </si>
  <si>
    <t>INTERBRAS</t>
  </si>
  <si>
    <t>ZP12033002345</t>
  </si>
  <si>
    <t xml:space="preserve">#11 NO SIRVE </t>
  </si>
  <si>
    <t xml:space="preserve">           X</t>
  </si>
  <si>
    <t xml:space="preserve">COMPUTADORA INTEGRAL </t>
  </si>
  <si>
    <t xml:space="preserve">MOUSE </t>
  </si>
  <si>
    <t>ARCHIVERO DOS PUERTAS</t>
  </si>
  <si>
    <t>BCM1410B</t>
  </si>
  <si>
    <t>CALENTO</t>
  </si>
  <si>
    <t>DE PRESIDENCIA</t>
  </si>
  <si>
    <t>MINISPLIT 1T</t>
  </si>
  <si>
    <t>SIN IDENTIFICAR</t>
  </si>
  <si>
    <t>SILLA GIRATORIA RECLINABLE</t>
  </si>
  <si>
    <t>PERSIANA DE MADERA</t>
  </si>
  <si>
    <t>CUATRO</t>
  </si>
  <si>
    <t>SILLAS PARA VISITAS</t>
  </si>
  <si>
    <t xml:space="preserve">#10 NUEVO </t>
  </si>
  <si>
    <t xml:space="preserve">VERIFICADO ESPECIFICAMENTE </t>
  </si>
  <si>
    <t>#1  NUEVO</t>
  </si>
  <si>
    <t>ZX4250</t>
  </si>
  <si>
    <t>3K9020</t>
  </si>
  <si>
    <t>#7 BAJA</t>
  </si>
  <si>
    <t>GRIS/NEGRO</t>
  </si>
  <si>
    <t>MAQUINA DE ESCRIBIR</t>
  </si>
  <si>
    <t>GX6750</t>
  </si>
  <si>
    <t>VERDE/BLANCA</t>
  </si>
  <si>
    <t>DESKJET</t>
  </si>
  <si>
    <t>UNIDEN</t>
  </si>
  <si>
    <t>INALAMBRICO</t>
  </si>
  <si>
    <t xml:space="preserve">#11 BAJA </t>
  </si>
  <si>
    <t xml:space="preserve">MONITOR </t>
  </si>
  <si>
    <t>THINKCENTER</t>
  </si>
  <si>
    <t>5205A81</t>
  </si>
  <si>
    <t>184SC108UA8</t>
  </si>
  <si>
    <t>HP LASER</t>
  </si>
  <si>
    <t>VNB3B93986</t>
  </si>
  <si>
    <t>GABINETE DOS PUERTAS DESLIZABLES</t>
  </si>
  <si>
    <t xml:space="preserve">MESA PARA COMPUTADORA DE 1 METRO </t>
  </si>
  <si>
    <t>REPIZA</t>
  </si>
  <si>
    <t>PINTARRON</t>
  </si>
  <si>
    <t xml:space="preserve">NO ESTA </t>
  </si>
  <si>
    <t>TARJETERO</t>
  </si>
  <si>
    <t>NO SIRVE</t>
  </si>
  <si>
    <t>KX-T61711MEB</t>
  </si>
  <si>
    <t xml:space="preserve">NO FUNCIONA </t>
  </si>
  <si>
    <t>MINISPLIT 2T</t>
  </si>
  <si>
    <t>MIREGE</t>
  </si>
  <si>
    <t>SMEC1821X</t>
  </si>
  <si>
    <t>MRCOFFEE</t>
  </si>
  <si>
    <t>DW13NP</t>
  </si>
  <si>
    <t>BASE PARA COMPUTADORA</t>
  </si>
  <si>
    <t>SILLA PLASTICO</t>
  </si>
  <si>
    <t>GILLOTINA</t>
  </si>
  <si>
    <t>RELOJ DIGITAL</t>
  </si>
  <si>
    <t xml:space="preserve">#13 CHECADOR </t>
  </si>
  <si>
    <t>ESCRITORIO DOS CAJONES</t>
  </si>
  <si>
    <t xml:space="preserve">LIBRERO, DE 2.50 METROS DE ALTO , 170 DE ANCHO </t>
  </si>
  <si>
    <t xml:space="preserve">ESCRITORIO </t>
  </si>
  <si>
    <t xml:space="preserve">VINO </t>
  </si>
  <si>
    <t>VINO</t>
  </si>
  <si>
    <t>MESA DE LLANTAS</t>
  </si>
  <si>
    <t>ESTANTES</t>
  </si>
  <si>
    <t>PERCIANA DE MADERA</t>
  </si>
  <si>
    <t>SILLAS NEGRAS GIRATORIAS</t>
  </si>
  <si>
    <t>#21</t>
  </si>
  <si>
    <t>CS0401270A</t>
  </si>
  <si>
    <t>SIN FUNCION #1</t>
  </si>
  <si>
    <t>SIN FUNCION #2</t>
  </si>
  <si>
    <t>CB412A</t>
  </si>
  <si>
    <t>SIN FUNCION #3</t>
  </si>
  <si>
    <t>BLANCO CON VERDE</t>
  </si>
  <si>
    <t xml:space="preserve">MONITO INTEGRADO CON CPU </t>
  </si>
  <si>
    <t>MP1N2DLC</t>
  </si>
  <si>
    <t>NUEVO#6</t>
  </si>
  <si>
    <t>NUEVO#7</t>
  </si>
  <si>
    <t>MONITOR CON CPU</t>
  </si>
  <si>
    <t>HP COMPAC</t>
  </si>
  <si>
    <t>MXL2510DSR</t>
  </si>
  <si>
    <t xml:space="preserve">        X</t>
  </si>
  <si>
    <t>DCP-1617NW</t>
  </si>
  <si>
    <t xml:space="preserve">MOUSE   </t>
  </si>
  <si>
    <t>MOUSE INALAMBRICO</t>
  </si>
  <si>
    <t>15-DY0016LA</t>
  </si>
  <si>
    <r>
      <t xml:space="preserve">          </t>
    </r>
    <r>
      <rPr>
        <sz val="8"/>
        <color rgb="FF3F3F3F"/>
        <rFont val="Arial"/>
        <family val="2"/>
      </rPr>
      <t xml:space="preserve">  X</t>
    </r>
  </si>
  <si>
    <t>L6171</t>
  </si>
  <si>
    <t xml:space="preserve">NUEVO </t>
  </si>
  <si>
    <t>OCHO</t>
  </si>
  <si>
    <t>HAMILTON BEACH</t>
  </si>
  <si>
    <t xml:space="preserve">ESCRITORIO CON CAJON </t>
  </si>
  <si>
    <t>CALEFACTOR</t>
  </si>
  <si>
    <t>SCANER</t>
  </si>
  <si>
    <t>PRO2000SZ</t>
  </si>
  <si>
    <t>CAMARA WEB</t>
  </si>
  <si>
    <t>DISCO DURO EXTERNO</t>
  </si>
  <si>
    <t>ADATA</t>
  </si>
  <si>
    <t>BLANCO/NEGRO</t>
  </si>
  <si>
    <t>XEROX</t>
  </si>
  <si>
    <t>12UU6E0229</t>
  </si>
  <si>
    <t xml:space="preserve">IMPORTE  </t>
  </si>
  <si>
    <t xml:space="preserve">#4 BAJA </t>
  </si>
  <si>
    <t>43874MX</t>
  </si>
  <si>
    <t>GARRAFON</t>
  </si>
  <si>
    <t xml:space="preserve">AZUL </t>
  </si>
  <si>
    <t xml:space="preserve">OCHENTA </t>
  </si>
  <si>
    <t>SILLAS/PLE/VEN</t>
  </si>
  <si>
    <t xml:space="preserve">#12 NUEVO </t>
  </si>
  <si>
    <t>ANAQUEL</t>
  </si>
  <si>
    <t>MESAS PLEGABLES</t>
  </si>
  <si>
    <t xml:space="preserve">AUDITORIO </t>
  </si>
  <si>
    <t>MAL ESTADO , EN OTRA ÁREA</t>
  </si>
  <si>
    <t>COPIADORA</t>
  </si>
  <si>
    <t>SHARP</t>
  </si>
  <si>
    <t>PORTA PAPELES</t>
  </si>
  <si>
    <t>B2030N</t>
  </si>
  <si>
    <t xml:space="preserve">#9 ARREGLADOS </t>
  </si>
  <si>
    <t>RADIO INTERCOMUNICADOR</t>
  </si>
  <si>
    <t>STEREN</t>
  </si>
  <si>
    <t>RAD-530</t>
  </si>
  <si>
    <t>RAD-610</t>
  </si>
  <si>
    <t>PO#32597</t>
  </si>
  <si>
    <t>JURIDICO</t>
  </si>
  <si>
    <t xml:space="preserve">ARCHIVERO </t>
  </si>
  <si>
    <t>keter</t>
  </si>
  <si>
    <t>ARCHIVERO DE 3 CAJONES</t>
  </si>
  <si>
    <t>SILLA ESTILO EJECUTIVA</t>
  </si>
  <si>
    <t>AUXILIAR 1</t>
  </si>
  <si>
    <t>SILLA ESTRUCTURA METALICA</t>
  </si>
  <si>
    <t xml:space="preserve"> </t>
  </si>
  <si>
    <t>MANPHONE</t>
  </si>
  <si>
    <t>AUXILIAR 2</t>
  </si>
  <si>
    <t xml:space="preserve">MUEBLE DE COMPUTADORA </t>
  </si>
  <si>
    <t xml:space="preserve">SILLAS PARA ESPERA </t>
  </si>
  <si>
    <t xml:space="preserve"> PERSIANA</t>
  </si>
  <si>
    <t>HPTS7320PC</t>
  </si>
  <si>
    <t>MXL2282266</t>
  </si>
  <si>
    <t>S/C18485C102108</t>
  </si>
  <si>
    <t>K220</t>
  </si>
  <si>
    <t>L3210</t>
  </si>
  <si>
    <t>17746893-00</t>
  </si>
  <si>
    <t>HL22</t>
  </si>
  <si>
    <t>U62674K1N822358</t>
  </si>
  <si>
    <t xml:space="preserve">AUXILIAR </t>
  </si>
  <si>
    <t>E176PC</t>
  </si>
  <si>
    <t>CNOMCO40641806165905</t>
  </si>
  <si>
    <t>RT7D50</t>
  </si>
  <si>
    <t>DPI</t>
  </si>
  <si>
    <t xml:space="preserve">CPU </t>
  </si>
  <si>
    <t>MXL01Q3V</t>
  </si>
  <si>
    <t>CNT94560XD</t>
  </si>
  <si>
    <t>GHA</t>
  </si>
  <si>
    <t>#1 NO SIRVE</t>
  </si>
  <si>
    <t>MSU0923</t>
  </si>
  <si>
    <t>MXL449084H</t>
  </si>
  <si>
    <t>ML-2165</t>
  </si>
  <si>
    <t>27BVB8GCAB00GKA</t>
  </si>
  <si>
    <t>11S0B50138VJ7202CA0BL</t>
  </si>
  <si>
    <t>ARCHIVERO METALICO 1 CAJON</t>
  </si>
  <si>
    <t>NACEB</t>
  </si>
  <si>
    <t>SLIMVOLT</t>
  </si>
  <si>
    <t>E15H23745</t>
  </si>
  <si>
    <t xml:space="preserve">#4 EN RECEPCION </t>
  </si>
  <si>
    <t>2045H50828L8</t>
  </si>
  <si>
    <t xml:space="preserve">#15 RECEPECION </t>
  </si>
  <si>
    <t xml:space="preserve">No de inventarios </t>
  </si>
  <si>
    <t>ESCRITORIO UN CAJON</t>
  </si>
  <si>
    <t xml:space="preserve">SILLA TAPIZADO </t>
  </si>
  <si>
    <t>ET-0024-TA</t>
  </si>
  <si>
    <t>ET24801529019</t>
  </si>
  <si>
    <t>PEQITA1302</t>
  </si>
  <si>
    <t xml:space="preserve">#2 NO SIRVE </t>
  </si>
  <si>
    <t xml:space="preserve">NO SIRVE </t>
  </si>
  <si>
    <t>MAX-1000</t>
  </si>
  <si>
    <t>TRANSPORTE</t>
  </si>
  <si>
    <t>MUEBLE PARA COMP.</t>
  </si>
  <si>
    <t>N/A</t>
  </si>
  <si>
    <t>No DE INVENTARIO</t>
  </si>
  <si>
    <t>SILLA PLASTIO DURO</t>
  </si>
  <si>
    <t>SILLA ESTILO ACOJIDADA</t>
  </si>
  <si>
    <t xml:space="preserve">ESCRITORIO DE DOS CAJONES </t>
  </si>
  <si>
    <t>PORTAPAPELES PRENSADO</t>
  </si>
  <si>
    <t xml:space="preserve">         UNO</t>
  </si>
  <si>
    <t xml:space="preserve">      ACER</t>
  </si>
  <si>
    <t xml:space="preserve">      ASPIRE</t>
  </si>
  <si>
    <t>HMDAL00V116227CD7600T</t>
  </si>
  <si>
    <r>
      <t xml:space="preserve">          </t>
    </r>
    <r>
      <rPr>
        <sz val="8"/>
        <color theme="1"/>
        <rFont val="Arial"/>
        <family val="2"/>
      </rPr>
      <t xml:space="preserve">          SI</t>
    </r>
  </si>
  <si>
    <r>
      <t xml:space="preserve">         </t>
    </r>
    <r>
      <rPr>
        <sz val="8"/>
        <color theme="1"/>
        <rFont val="Arial"/>
        <family val="2"/>
      </rPr>
      <t xml:space="preserve">   X</t>
    </r>
  </si>
  <si>
    <t>SERIE/CODIGO</t>
  </si>
  <si>
    <t>CS03102801</t>
  </si>
  <si>
    <t>CSQ1173747</t>
  </si>
  <si>
    <t>LXH-EMS-10ZA</t>
  </si>
  <si>
    <t>CPU/FUENTE</t>
  </si>
  <si>
    <t>PA-1650-52LC</t>
  </si>
  <si>
    <t>11536001678ZZ7003AH8C</t>
  </si>
  <si>
    <t>PERFECCHOICE</t>
  </si>
  <si>
    <t>ARCHIVERO TRES CAJONES</t>
  </si>
  <si>
    <t>SILLA ACOJINADA SECRETARIAL</t>
  </si>
  <si>
    <t>FAABU81000209U</t>
  </si>
  <si>
    <t xml:space="preserve">#1 SIN FUNCION </t>
  </si>
  <si>
    <t>MXL949OPWK</t>
  </si>
  <si>
    <t>#2 SIN FUNCION</t>
  </si>
  <si>
    <t>CNOW7646371725CK</t>
  </si>
  <si>
    <t>#3 SIN FUNCION</t>
  </si>
  <si>
    <t>MICROSOPT</t>
  </si>
  <si>
    <t>X817159-002</t>
  </si>
  <si>
    <t>#4 SIN FUNCION</t>
  </si>
  <si>
    <t>MAQUINA ELECTRICA</t>
  </si>
  <si>
    <t>274C</t>
  </si>
  <si>
    <t>A46298886</t>
  </si>
  <si>
    <t>622050004AA</t>
  </si>
  <si>
    <t>#6 SIN USO</t>
  </si>
  <si>
    <t>#7 SIN USO</t>
  </si>
  <si>
    <t>A4K690881</t>
  </si>
  <si>
    <t>#2-BP</t>
  </si>
  <si>
    <t xml:space="preserve">MESA </t>
  </si>
  <si>
    <t>SILLAS PLASTICO</t>
  </si>
  <si>
    <t>GARRAFON PARA AGUA</t>
  </si>
  <si>
    <t xml:space="preserve">             X</t>
  </si>
  <si>
    <t xml:space="preserve">        DOS</t>
  </si>
  <si>
    <t>ABANICO</t>
  </si>
  <si>
    <t>SILLA GIRATORIO</t>
  </si>
  <si>
    <t>XR</t>
  </si>
  <si>
    <t>SILLA ASIENTO Y RESPALDO PLASTICO</t>
  </si>
  <si>
    <t xml:space="preserve">No.DE INVENTARIO </t>
  </si>
  <si>
    <t>4C67H9L2800436N</t>
  </si>
  <si>
    <t>MS0423</t>
  </si>
  <si>
    <t>#4 BAJA</t>
  </si>
  <si>
    <t>LEX MARK</t>
  </si>
  <si>
    <t>BLANCO  /VERDE</t>
  </si>
  <si>
    <t xml:space="preserve">#6 BAJA </t>
  </si>
  <si>
    <t>EN BODEGA</t>
  </si>
  <si>
    <t>VND3942438</t>
  </si>
  <si>
    <t>NXHUNAL00U114056022N00</t>
  </si>
  <si>
    <t>BLANCO CON NEGRO</t>
  </si>
  <si>
    <t>SEIS</t>
  </si>
  <si>
    <t>DIEZ</t>
  </si>
  <si>
    <t>ESPEJO</t>
  </si>
  <si>
    <t>PLATA</t>
  </si>
  <si>
    <t>TRASPARENTE</t>
  </si>
  <si>
    <t xml:space="preserve">UNA </t>
  </si>
  <si>
    <t>BLANCAS</t>
  </si>
  <si>
    <t>VEINTIUNO</t>
  </si>
  <si>
    <t>BLANCOS</t>
  </si>
  <si>
    <t>CHOCOLATE</t>
  </si>
  <si>
    <t>NARANJA</t>
  </si>
  <si>
    <t>ESCRITORIO MADERA</t>
  </si>
  <si>
    <t>ARCHIVERO 4 CAJONES</t>
  </si>
  <si>
    <t>NEGROS</t>
  </si>
  <si>
    <t>ALUMINIO</t>
  </si>
  <si>
    <t>CAMARAS PARA PC</t>
  </si>
  <si>
    <t>OREJERAS PARA  PC</t>
  </si>
  <si>
    <t xml:space="preserve">TRES </t>
  </si>
  <si>
    <t>REGULADORES</t>
  </si>
  <si>
    <t>DCP-8085DN</t>
  </si>
  <si>
    <t>ARREGLADO</t>
  </si>
  <si>
    <t>DCP-8085DN-1</t>
  </si>
  <si>
    <t>FALTANTE</t>
  </si>
  <si>
    <t>NO FUNCIONA</t>
  </si>
  <si>
    <t>18645002101-1</t>
  </si>
  <si>
    <t>21186261109-1</t>
  </si>
  <si>
    <t>191908877301-1</t>
  </si>
  <si>
    <t>EJIDO PRIMERO DE MAYO</t>
  </si>
  <si>
    <t>HP LOSERTJET 1109W</t>
  </si>
  <si>
    <t xml:space="preserve">REGULADOR </t>
  </si>
  <si>
    <t>ABANICO PISO</t>
  </si>
  <si>
    <t>HIA</t>
  </si>
  <si>
    <t>UBE</t>
  </si>
  <si>
    <t>MODEM</t>
  </si>
  <si>
    <t xml:space="preserve">DOS </t>
  </si>
  <si>
    <t>SILLITAS  MADERA</t>
  </si>
  <si>
    <t>MESAS LIBROS</t>
  </si>
  <si>
    <t>DEAVOO</t>
  </si>
  <si>
    <t>CREMA</t>
  </si>
  <si>
    <t>MINISPLI 1 TON</t>
  </si>
  <si>
    <t>DIFERENTES COLORES</t>
  </si>
  <si>
    <t>JUEGO DE MESAS Y SILLAS</t>
  </si>
  <si>
    <t xml:space="preserve">CUATRO </t>
  </si>
  <si>
    <t>LIBROS</t>
  </si>
  <si>
    <t>CINCO MIL</t>
  </si>
  <si>
    <t>VEINTICUATRO</t>
  </si>
  <si>
    <t>MESA BLANCA PEQUEÑA</t>
  </si>
  <si>
    <t xml:space="preserve">ESTANTES </t>
  </si>
  <si>
    <t>AMARILLO</t>
  </si>
  <si>
    <t>VERDES</t>
  </si>
  <si>
    <t>DOCE</t>
  </si>
  <si>
    <t>ROJAS</t>
  </si>
  <si>
    <t>MESA RECTANGULAR</t>
  </si>
  <si>
    <t>ENFRIADOR</t>
  </si>
  <si>
    <t>SILLA PEQUEÑA PLASTICO</t>
  </si>
  <si>
    <t>BUTACA MADERA</t>
  </si>
  <si>
    <t>SILLA  PLASTICO DURO</t>
  </si>
  <si>
    <t>PIZARRON RECTANGULAR GIS</t>
  </si>
  <si>
    <t>CARRO DE FIERRO TRASPORTAR LIBROS</t>
  </si>
  <si>
    <t>LIBRERO GIRATORIO</t>
  </si>
  <si>
    <t>BEIGE CON CAFÉ</t>
  </si>
  <si>
    <t>BACUM</t>
  </si>
  <si>
    <t>SILLAS  PLEGABLE</t>
  </si>
  <si>
    <t>MESAS  PLEGABLE</t>
  </si>
  <si>
    <t>GARRAFON DE PLASTICO</t>
  </si>
  <si>
    <t>MICROSCOPIO</t>
  </si>
  <si>
    <t>ROJAS/NEGRO</t>
  </si>
  <si>
    <t xml:space="preserve">BUTACAS </t>
  </si>
  <si>
    <t>DOS MIL OCHENTA Y CINCO</t>
  </si>
  <si>
    <t>ENFRIADOR DE AGUA</t>
  </si>
  <si>
    <t>CAMA EXPLORACION CLINICA</t>
  </si>
  <si>
    <t>ESTANTE</t>
  </si>
  <si>
    <t>AMARILLOS</t>
  </si>
  <si>
    <t>AZULES</t>
  </si>
  <si>
    <t>SILLAS ESTRUCTURA METALICA</t>
  </si>
  <si>
    <t>SILLAS ESTRUCTURA ASIENTO CON RESPALDO</t>
  </si>
  <si>
    <t>MESA ESTRUCTURA MADERA</t>
  </si>
  <si>
    <t>EJIDO PRIMERO DE MAYO 77</t>
  </si>
  <si>
    <t>ESTA EN EDUCACION Y CULTURA</t>
  </si>
  <si>
    <t>SIN FUNCION</t>
  </si>
  <si>
    <t>No.de invnetario</t>
  </si>
  <si>
    <t>PORTA GARRAFON</t>
  </si>
  <si>
    <t>SILLAS</t>
  </si>
  <si>
    <t>ENFRIADOR AGUA</t>
  </si>
  <si>
    <t>ESTANTES PARA LIBROS</t>
  </si>
  <si>
    <t>SILLA ESTRUCTURA PLSTICO</t>
  </si>
  <si>
    <t>MESA ESTRUCTURA METAL</t>
  </si>
  <si>
    <t>MESA PLASTICO</t>
  </si>
  <si>
    <t>MESAS PLASTICO</t>
  </si>
  <si>
    <t>SILLA ESTRUCTURA METAL</t>
  </si>
  <si>
    <t>DIECIOCHO</t>
  </si>
  <si>
    <t>SAN JOSE DE BACUM</t>
  </si>
  <si>
    <t>LIBROS VARIOS</t>
  </si>
  <si>
    <t xml:space="preserve">CUARENTA Y DOS </t>
  </si>
  <si>
    <t>PIZARRON  DE GIS</t>
  </si>
  <si>
    <t>SILLAS ESTRUCTURA DE METAL</t>
  </si>
  <si>
    <t>BLANCO CON GRIS</t>
  </si>
  <si>
    <t>TREINTA</t>
  </si>
  <si>
    <t>PLOMO</t>
  </si>
  <si>
    <t>ESTANTE ESTRUCTURA DE METAL</t>
  </si>
  <si>
    <t>COLOR MIEL CON GRIS</t>
  </si>
  <si>
    <t>ESCRITORIO ESTRUCTURA FIERRO</t>
  </si>
  <si>
    <t>MESAS GRANDES PLASTICO DURO</t>
  </si>
  <si>
    <t>MINISPLIT 1 1/2 TON</t>
  </si>
  <si>
    <t xml:space="preserve">No. De inventaro </t>
  </si>
  <si>
    <t>CARGADOR</t>
  </si>
  <si>
    <t>XO</t>
  </si>
  <si>
    <t>VERDE/BLANCO</t>
  </si>
  <si>
    <t>LAPTO</t>
  </si>
  <si>
    <t>DIECINUEVE</t>
  </si>
  <si>
    <t>CN1613Q3HM</t>
  </si>
  <si>
    <t>ALAMBRICO</t>
  </si>
  <si>
    <t>PANTALLA PLANA</t>
  </si>
  <si>
    <t>SENCELLE</t>
  </si>
  <si>
    <t>BALNCO</t>
  </si>
  <si>
    <t>CARGADORES</t>
  </si>
  <si>
    <t>COMPUTADORA</t>
  </si>
  <si>
    <t>SESENTA</t>
  </si>
  <si>
    <t>MONITORES</t>
  </si>
  <si>
    <t xml:space="preserve">BAJA </t>
  </si>
  <si>
    <t>HP PRO 8000</t>
  </si>
  <si>
    <t>NEGRO CON CREMA</t>
  </si>
  <si>
    <t>CARGADORES PARA LAP XO</t>
  </si>
  <si>
    <t>SESENTA Y NUEVE</t>
  </si>
  <si>
    <t>VERDE CON BLANCO</t>
  </si>
  <si>
    <t>MINI LAPTOP</t>
  </si>
  <si>
    <t>SETENTA Y UNO</t>
  </si>
  <si>
    <t>1FTDX1762VKB83071</t>
  </si>
  <si>
    <t>PICK UP</t>
  </si>
  <si>
    <t>OBRAS</t>
  </si>
  <si>
    <t>DIRECCION DE OBRAS PUBLICAS</t>
  </si>
  <si>
    <t>DEPOSITO DE SAL</t>
  </si>
  <si>
    <t xml:space="preserve">ROTOPLAS </t>
  </si>
  <si>
    <t xml:space="preserve">NEGRO </t>
  </si>
  <si>
    <t>TINACO DE PLASTICO, CAP 1100 LTS</t>
  </si>
  <si>
    <t>TINACOS DE PLASTICO, CAP 2500 LTS</t>
  </si>
  <si>
    <t>ALTAMIRA</t>
  </si>
  <si>
    <t>TANQUE METALICO HIDRONEUMATICO</t>
  </si>
  <si>
    <t xml:space="preserve">SMITH </t>
  </si>
  <si>
    <t>MOTOBOMBA</t>
  </si>
  <si>
    <t>WATER TEC</t>
  </si>
  <si>
    <t>GRIS/BLANCO</t>
  </si>
  <si>
    <t>EQUIPO PURIFICACION DE AGUA COMPRENDIDO EN CONTROLES CILINDROS DOSIFICADORES Y TUBERIAS</t>
  </si>
  <si>
    <t>VERIFIACADO FISICAMENTE</t>
  </si>
  <si>
    <t xml:space="preserve">TANQUE METALICO HIDRONEUMATICO </t>
  </si>
  <si>
    <t>AQUAR</t>
  </si>
  <si>
    <t xml:space="preserve">MOTOBOMBA </t>
  </si>
  <si>
    <t xml:space="preserve">EQUIPO PURIFICADOR  DE AGUA  COMPRENDIDO EN CONTROLES CILINDROS DOSIFICADORES  Y TUBERIAS </t>
  </si>
  <si>
    <t>ROTOPLAS</t>
  </si>
  <si>
    <t>TINACOS DE PLASTICOS, CAP. 2500 LTS.</t>
  </si>
  <si>
    <t>No.de inventarios</t>
  </si>
  <si>
    <t>CHAMPIONS</t>
  </si>
  <si>
    <t xml:space="preserve">AQUA </t>
  </si>
  <si>
    <t>BOMBA</t>
  </si>
  <si>
    <t>VALSI</t>
  </si>
  <si>
    <t>9K863A</t>
  </si>
  <si>
    <t>AZUL35</t>
  </si>
  <si>
    <t xml:space="preserve">AQUA PAK </t>
  </si>
  <si>
    <t>EVANS</t>
  </si>
  <si>
    <t>ROJA</t>
  </si>
  <si>
    <t>LJ05S</t>
  </si>
  <si>
    <t>SIEMNS</t>
  </si>
  <si>
    <t>AZUL/GRIS</t>
  </si>
  <si>
    <t>MS19-6</t>
  </si>
  <si>
    <t>MYERS</t>
  </si>
  <si>
    <t>AUJX100</t>
  </si>
  <si>
    <t>AGUR</t>
  </si>
  <si>
    <t>19E170W252G1</t>
  </si>
  <si>
    <t>BALDOR</t>
  </si>
  <si>
    <t>AMTROL</t>
  </si>
  <si>
    <t>ROSHXL02K1U11C</t>
  </si>
  <si>
    <t xml:space="preserve">WATER TEC </t>
  </si>
  <si>
    <t>PLASTINAK</t>
  </si>
  <si>
    <t>TINACO DE PLASTICO, CAP 10000 LTS</t>
  </si>
  <si>
    <t>AQJX100</t>
  </si>
  <si>
    <t>AQUOR</t>
  </si>
  <si>
    <t>WTRO1500WMXL</t>
  </si>
  <si>
    <t>TINACO DE PLASTICO, CAP 2500 LTS</t>
  </si>
  <si>
    <t>TINACOS DE PLASTICO, CAP 10000 LTS</t>
  </si>
  <si>
    <t>CH8003</t>
  </si>
  <si>
    <t>FIX10E</t>
  </si>
  <si>
    <t>SIEMENS</t>
  </si>
  <si>
    <t>9K864AWTR01</t>
  </si>
  <si>
    <t xml:space="preserve">DAYTON </t>
  </si>
  <si>
    <t>3N1CB51D05L67165</t>
  </si>
  <si>
    <t>SEDAN SENTRA</t>
  </si>
  <si>
    <t>NUMERO DE UNIDAD</t>
  </si>
  <si>
    <t>DESARROLLO SOCIAL</t>
  </si>
  <si>
    <t>AC929028</t>
  </si>
  <si>
    <t>K200</t>
  </si>
  <si>
    <t>XST-510</t>
  </si>
  <si>
    <t>XZEAL</t>
  </si>
  <si>
    <t xml:space="preserve">MONITOR 21.5", </t>
  </si>
  <si>
    <t>RCPKYLB16-1070</t>
  </si>
  <si>
    <t>M2540DW</t>
  </si>
  <si>
    <t>KYOSERA</t>
  </si>
  <si>
    <t xml:space="preserve">#8 BAJA </t>
  </si>
  <si>
    <t xml:space="preserve">EMPAQUETADA SIN USO </t>
  </si>
  <si>
    <t xml:space="preserve">#10 BAJA </t>
  </si>
  <si>
    <t>CHIA</t>
  </si>
  <si>
    <t>PLUS</t>
  </si>
  <si>
    <t xml:space="preserve">#12 BAJA </t>
  </si>
  <si>
    <t>TH0710251149</t>
  </si>
  <si>
    <t>TC500</t>
  </si>
  <si>
    <t>#5 SIN FUNCION</t>
  </si>
  <si>
    <t xml:space="preserve">#1 NO SIRVE </t>
  </si>
  <si>
    <t>AOS</t>
  </si>
  <si>
    <t xml:space="preserve">#1 OBSOLETO </t>
  </si>
  <si>
    <t>LE11933580</t>
  </si>
  <si>
    <t xml:space="preserve">#4 </t>
  </si>
  <si>
    <t>3CR1240PVW</t>
  </si>
  <si>
    <t>#2 OBSOLETO</t>
  </si>
  <si>
    <t>V8C7H9NB502189B</t>
  </si>
  <si>
    <t>SILLA PEGABLE</t>
  </si>
  <si>
    <t>CAFÉ AMARILLO</t>
  </si>
  <si>
    <t>MINI MUEBLE</t>
  </si>
  <si>
    <t>CAFÉ DORADO</t>
  </si>
  <si>
    <t>MESA DE COMPUTADORA</t>
  </si>
  <si>
    <t>#13 #14</t>
  </si>
  <si>
    <t>PERCIANAS MADERA</t>
  </si>
  <si>
    <t xml:space="preserve">#12 MALAS CONDICIONES </t>
  </si>
  <si>
    <t xml:space="preserve">ENFRIADOR </t>
  </si>
  <si>
    <t>#9 MALAS CONDICIONES</t>
  </si>
  <si>
    <t>SILLON TIPO PIEL</t>
  </si>
  <si>
    <t>#6 #7 Y #8</t>
  </si>
  <si>
    <t>SILLAS PIEL</t>
  </si>
  <si>
    <t>#4 Y  #5</t>
  </si>
  <si>
    <t xml:space="preserve">#3 MALAS CONDICIONES </t>
  </si>
  <si>
    <t xml:space="preserve">#2 NO SIRVEN CAJONES </t>
  </si>
  <si>
    <t xml:space="preserve">#1 ESTA EN SERVICIOS PUBLICOS </t>
  </si>
  <si>
    <t xml:space="preserve">FRIGOBAR </t>
  </si>
  <si>
    <t>No de inventario</t>
  </si>
  <si>
    <t>1GCHK29U46E133063</t>
  </si>
  <si>
    <t>DORADO</t>
  </si>
  <si>
    <t>CHEVROLET</t>
  </si>
  <si>
    <t>SERVICIO PUBLICO</t>
  </si>
  <si>
    <t>SILVERADO</t>
  </si>
  <si>
    <t>x</t>
  </si>
  <si>
    <t>2GCEC19T5X1265219</t>
  </si>
  <si>
    <t>CHAMPANG</t>
  </si>
  <si>
    <t xml:space="preserve">PICK-UP </t>
  </si>
  <si>
    <t>CUADRA</t>
  </si>
  <si>
    <t>1GTCS1944T8518878</t>
  </si>
  <si>
    <t>S10</t>
  </si>
  <si>
    <t>GMC CHEVROLET</t>
  </si>
  <si>
    <t>SP-01</t>
  </si>
  <si>
    <t>1XKDDR9XXJJ516120</t>
  </si>
  <si>
    <t>DOMPE</t>
  </si>
  <si>
    <t>KENWORTH</t>
  </si>
  <si>
    <t>DOMPE 4</t>
  </si>
  <si>
    <t>3HTMMAAR42N503102</t>
  </si>
  <si>
    <t>AMARILLA</t>
  </si>
  <si>
    <t>PIPA</t>
  </si>
  <si>
    <t>INTERNATIONAL</t>
  </si>
  <si>
    <t>PIPA 8</t>
  </si>
  <si>
    <t>RAM</t>
  </si>
  <si>
    <t>DODGE</t>
  </si>
  <si>
    <t>BOMBEROS</t>
  </si>
  <si>
    <t>CUADRA MUNICIPAL</t>
  </si>
  <si>
    <t>BOMBERA</t>
  </si>
  <si>
    <t>TROQUE</t>
  </si>
  <si>
    <t>BOMBERO ROJA</t>
  </si>
  <si>
    <t>3/4.</t>
  </si>
  <si>
    <t>AMARILLA CON BLANCO</t>
  </si>
  <si>
    <t>VANPELT</t>
  </si>
  <si>
    <t>BOMBERA AMARILLA</t>
  </si>
  <si>
    <t>ESTA EN FUNCION</t>
  </si>
  <si>
    <t>CATO416EKCBD10626</t>
  </si>
  <si>
    <t>RETROEXCARVADORA</t>
  </si>
  <si>
    <t>120K</t>
  </si>
  <si>
    <t>CARTEPILA</t>
  </si>
  <si>
    <t>SRV. PUBLICO</t>
  </si>
  <si>
    <t>RETROEXCAVADORA</t>
  </si>
  <si>
    <t>580 E</t>
  </si>
  <si>
    <t>CATERPILLAR</t>
  </si>
  <si>
    <t>FUNCION</t>
  </si>
  <si>
    <t>CAT0120KLJAP01215</t>
  </si>
  <si>
    <t>MOTOCONFORMADORA</t>
  </si>
  <si>
    <t>M-02</t>
  </si>
  <si>
    <t>DESMANTELADA</t>
  </si>
  <si>
    <t>416B</t>
  </si>
  <si>
    <t>RT-01</t>
  </si>
  <si>
    <t>3HAMMAAR1DL244107</t>
  </si>
  <si>
    <t>CABINA CHASIS</t>
  </si>
  <si>
    <t>R-02</t>
  </si>
  <si>
    <t>3HAMMAARXDL244106</t>
  </si>
  <si>
    <t>CHASIS CABINA</t>
  </si>
  <si>
    <t>R-01</t>
  </si>
  <si>
    <t>3GCJC44L6LMI128476</t>
  </si>
  <si>
    <t>CHEVROLET CUSTOM  3500</t>
  </si>
  <si>
    <t xml:space="preserve">DOS PARTES </t>
  </si>
  <si>
    <t>3GBM7H1C67M114651</t>
  </si>
  <si>
    <t xml:space="preserve">RECOLECTOR </t>
  </si>
  <si>
    <t>GM KODIAK</t>
  </si>
  <si>
    <t>R-03</t>
  </si>
  <si>
    <t>DESVIELADA</t>
  </si>
  <si>
    <t>1HSHGAER3TH206647</t>
  </si>
  <si>
    <t>INTERN. NAVISTAR</t>
  </si>
  <si>
    <t>D-01</t>
  </si>
  <si>
    <t>1HSHGAER9TH206636</t>
  </si>
  <si>
    <t>INTERNL NAVISTAR</t>
  </si>
  <si>
    <t>D-03</t>
  </si>
  <si>
    <t>IFDNF70J7SVA55035</t>
  </si>
  <si>
    <t>RECOLECTOR DE BASURA/REDILAS</t>
  </si>
  <si>
    <t>R-05</t>
  </si>
  <si>
    <t>NO FUNCIONA EN DOS PARTES</t>
  </si>
  <si>
    <t>3B6MC36551M534157</t>
  </si>
  <si>
    <t>CARRO RECOLECTOR</t>
  </si>
  <si>
    <t>R-06</t>
  </si>
  <si>
    <t>3GBM7H1CX7M113597</t>
  </si>
  <si>
    <t>CAMION PIPA</t>
  </si>
  <si>
    <t>CHEVROLET-KODIAK</t>
  </si>
  <si>
    <t>P-04</t>
  </si>
  <si>
    <t>3GBM7H1C07M115133</t>
  </si>
  <si>
    <t>P-02</t>
  </si>
  <si>
    <t>3FEKF37G9VMA51052</t>
  </si>
  <si>
    <t>GRUA</t>
  </si>
  <si>
    <t>FORD 350XL</t>
  </si>
  <si>
    <t>G-01</t>
  </si>
  <si>
    <t>CAT0930GVR02948</t>
  </si>
  <si>
    <t>FRONTAL</t>
  </si>
  <si>
    <t>930G</t>
  </si>
  <si>
    <t>CARTEPILLAR</t>
  </si>
  <si>
    <t>F-01</t>
  </si>
  <si>
    <t>CAT0120H5FM04360</t>
  </si>
  <si>
    <t>120 H</t>
  </si>
  <si>
    <t>M-01</t>
  </si>
  <si>
    <t>DESCLOCHADA</t>
  </si>
  <si>
    <t>AC1JFG61335</t>
  </si>
  <si>
    <t>RADILLAS</t>
  </si>
  <si>
    <t>SP-02</t>
  </si>
  <si>
    <t>1FV3HEAC6PL416293</t>
  </si>
  <si>
    <t>FREIGHTLINER</t>
  </si>
  <si>
    <t>P-01</t>
  </si>
  <si>
    <t>1FUYDCIB5TP771301</t>
  </si>
  <si>
    <t>P-05</t>
  </si>
  <si>
    <t>DESMANTELADO</t>
  </si>
  <si>
    <t xml:space="preserve">DESMANTELADO </t>
  </si>
  <si>
    <t>1HTSDAAN95H639899</t>
  </si>
  <si>
    <t>INTERNACIONAL</t>
  </si>
  <si>
    <t>P-06</t>
  </si>
  <si>
    <t>HTSCAAR8VH457864</t>
  </si>
  <si>
    <t>GRUA/CANASTA</t>
  </si>
  <si>
    <t>INTL</t>
  </si>
  <si>
    <t>G-02</t>
  </si>
  <si>
    <t>QUEMADA</t>
  </si>
  <si>
    <t>12FZH0HCS85AV53660</t>
  </si>
  <si>
    <t>NAVISTAR</t>
  </si>
  <si>
    <t>P-03</t>
  </si>
  <si>
    <t>3FRXF75E25V191397</t>
  </si>
  <si>
    <t>P-07</t>
  </si>
  <si>
    <t xml:space="preserve">DSVIELADO </t>
  </si>
  <si>
    <t>1HTWKADN04J087790</t>
  </si>
  <si>
    <t>D-02</t>
  </si>
  <si>
    <t xml:space="preserve">BLANCO </t>
  </si>
  <si>
    <t>MONITOR CON CPU INTEGRADO</t>
  </si>
  <si>
    <t>SILLA EJECUTIVA EMPRESARIAL</t>
  </si>
  <si>
    <t>MINI ESCRITORIO 2 CAJONES</t>
  </si>
  <si>
    <t>HP-DESK JEF 2135</t>
  </si>
  <si>
    <t>VERDE Y BLANCO</t>
  </si>
  <si>
    <t>AVANICO</t>
  </si>
  <si>
    <t>MUEBLE DOS PUERTAS</t>
  </si>
  <si>
    <t>DIRECCION</t>
  </si>
  <si>
    <t>MUEBLE MADERA</t>
  </si>
  <si>
    <t>BODEGA</t>
  </si>
  <si>
    <t>CLOSED MADERA</t>
  </si>
  <si>
    <t>AREA DE CONTABILIDAD</t>
  </si>
  <si>
    <t>MUEBLE PARA COMPUTADORA</t>
  </si>
  <si>
    <t>NO IDENTIFICADO</t>
  </si>
  <si>
    <t>MUEBLE CAJONERA DOS PUERTAS</t>
  </si>
  <si>
    <t>FACTURACION</t>
  </si>
  <si>
    <t>REGULADOR CON GENERADOR</t>
  </si>
  <si>
    <t>GENIOCHI</t>
  </si>
  <si>
    <t>ACTWEOOOL</t>
  </si>
  <si>
    <t>1X880</t>
  </si>
  <si>
    <t>MAQUINA</t>
  </si>
  <si>
    <t>ACTEK</t>
  </si>
  <si>
    <t>CREMITA</t>
  </si>
  <si>
    <t>IMPRESORA MATRIZ</t>
  </si>
  <si>
    <t xml:space="preserve">COMISION DE EMERGENCIA </t>
  </si>
  <si>
    <t>AMBULANCIA</t>
  </si>
  <si>
    <t>ESTINGUIDOR PARA AGUA</t>
  </si>
  <si>
    <t xml:space="preserve">SIN FUNCION </t>
  </si>
  <si>
    <t>GMC</t>
  </si>
  <si>
    <t>LLANTAS DE CARRO BOMBERO(EXTRA)</t>
  </si>
  <si>
    <t>PANGA</t>
  </si>
  <si>
    <t>CARRO DE BOMBERO</t>
  </si>
  <si>
    <t>ESTINGUIDOR DE AGUA</t>
  </si>
  <si>
    <t>ROTOPLAS 2500</t>
  </si>
  <si>
    <t>CARRO CAMILLA PARA AMBULANCIA</t>
  </si>
  <si>
    <t>ESTUFA</t>
  </si>
  <si>
    <t>PATIO</t>
  </si>
  <si>
    <t>EQUIPO ENCAPSULADO PARA MATERIALES PELIGROSOS</t>
  </si>
  <si>
    <t xml:space="preserve">DONADO POR BOMBEROS EN OBRGEON </t>
  </si>
  <si>
    <t>REDUCTOR 1 PUL</t>
  </si>
  <si>
    <t>REDUCTOR TIPO 1 1/2</t>
  </si>
  <si>
    <t>KET</t>
  </si>
  <si>
    <t>TIRANTES</t>
  </si>
  <si>
    <t>TABLA RIGIDA</t>
  </si>
  <si>
    <t>MANGUERA 1 PUL</t>
  </si>
  <si>
    <t>MANGUERA 2 1/2</t>
  </si>
  <si>
    <t>MANGUERA 1 1/2</t>
  </si>
  <si>
    <t>CHAQUETONES</t>
  </si>
  <si>
    <t>PANTALONES</t>
  </si>
  <si>
    <t>PAR BOTAS</t>
  </si>
  <si>
    <t>CASCO TIPO INDUSTRIAL</t>
  </si>
  <si>
    <t>DIECISEIS</t>
  </si>
  <si>
    <t>EQUIPOS(PANTALON CHAQUETA)</t>
  </si>
  <si>
    <t>MARRO 20 LIBRAS</t>
  </si>
  <si>
    <t xml:space="preserve">SIN MANGO </t>
  </si>
  <si>
    <t>ACHA</t>
  </si>
  <si>
    <t xml:space="preserve">BAJA, ESTA EN COMODATO </t>
  </si>
  <si>
    <t>QUIJADA DE LA VIDA</t>
  </si>
  <si>
    <t>OBSOLETO</t>
  </si>
  <si>
    <t>REPARTIDOR 1 1/2</t>
  </si>
  <si>
    <t xml:space="preserve">SIN HERRAMIENTAS , OBSOLETO </t>
  </si>
  <si>
    <t>TRUPER</t>
  </si>
  <si>
    <t>CAJA PARA HERRAMIENTAS</t>
  </si>
  <si>
    <t>REPARTIDOR DE 1</t>
  </si>
  <si>
    <t>REPARTIDOR 1/2 PUL</t>
  </si>
  <si>
    <t>REPARTIDOR DE MONITOR</t>
  </si>
  <si>
    <t xml:space="preserve">#11 DONADOS, NO SIRVE </t>
  </si>
  <si>
    <t xml:space="preserve">REPARTIDOR DE 2 1/2 </t>
  </si>
  <si>
    <t>DONADO, NO SIRVE</t>
  </si>
  <si>
    <t>LENTE FIBRA OPTICA</t>
  </si>
  <si>
    <t>TRAJE DE COMBATE</t>
  </si>
  <si>
    <t>JUEGO BOTAS</t>
  </si>
  <si>
    <t>TRAJES COMPLETO EQUIPO DE COMBATE(BOTAS</t>
  </si>
  <si>
    <t>CASCO</t>
  </si>
  <si>
    <t>REFRIGERADOR</t>
  </si>
  <si>
    <t xml:space="preserve">BAJA, NO SIRVE </t>
  </si>
  <si>
    <t>AMARILLO Y VERDE</t>
  </si>
  <si>
    <t>EQUIPO DE TANQUES</t>
  </si>
  <si>
    <t>ONCE</t>
  </si>
  <si>
    <t xml:space="preserve">BAJA , NO SIRVE </t>
  </si>
  <si>
    <t>BAJA, NO SIRVE</t>
  </si>
  <si>
    <t>ARCHIVERO TRES PUERTAS</t>
  </si>
  <si>
    <t xml:space="preserve">#10 NO SIRVE </t>
  </si>
  <si>
    <t>CILINDRO GAS</t>
  </si>
  <si>
    <t xml:space="preserve">#9 MAL ESTADO </t>
  </si>
  <si>
    <t>ESTANTE METALICO</t>
  </si>
  <si>
    <t xml:space="preserve">#8 BAJA , NO SRIVE DONADO </t>
  </si>
  <si>
    <t>MICROONDA</t>
  </si>
  <si>
    <t xml:space="preserve">BAJA, NO ESABA </t>
  </si>
  <si>
    <t>GT-E-1205L</t>
  </si>
  <si>
    <t>TELEFONO CELULAR</t>
  </si>
  <si>
    <t>JUEGO DE 4 SILLAS</t>
  </si>
  <si>
    <t>ALACENA DOS PUERTAS</t>
  </si>
  <si>
    <t>NEBULIZADOR</t>
  </si>
  <si>
    <t>NO ES PROPIEDAD</t>
  </si>
  <si>
    <t>CAMILLA HOSPITALARIA</t>
  </si>
  <si>
    <t xml:space="preserve">SIN FUNCION , NO ESTABA </t>
  </si>
  <si>
    <t>FILTRO DE AIRE</t>
  </si>
  <si>
    <t>SALA DE URGENCIAS</t>
  </si>
  <si>
    <t>PORTAGARRAFON</t>
  </si>
  <si>
    <t xml:space="preserve">BAJA, NO HAY </t>
  </si>
  <si>
    <t>AZUL MARINO</t>
  </si>
  <si>
    <t>COLCHONES</t>
  </si>
  <si>
    <t>TARJETERO MADERA</t>
  </si>
  <si>
    <t xml:space="preserve">#7 NO SIRVE </t>
  </si>
  <si>
    <t xml:space="preserve">#6 NO SIRVE </t>
  </si>
  <si>
    <t>CAMA INDIVIDUAL</t>
  </si>
  <si>
    <t xml:space="preserve">#5 NO SIRVE, BAJA </t>
  </si>
  <si>
    <t>CAMA MATRIMONIAL</t>
  </si>
  <si>
    <t>#4 MALAS CONDICIONES</t>
  </si>
  <si>
    <t>#2 NO SIRVE</t>
  </si>
  <si>
    <t>DORMITORIO</t>
  </si>
  <si>
    <t xml:space="preserve">No.de inventario </t>
  </si>
  <si>
    <t xml:space="preserve">PESA </t>
  </si>
  <si>
    <t>GRIS CON AZUL</t>
  </si>
  <si>
    <t xml:space="preserve">LAVAMANOS </t>
  </si>
  <si>
    <t>TRAMPA ´PARA VACAS</t>
  </si>
  <si>
    <t>CORRAL ESTILO FIERRO</t>
  </si>
  <si>
    <t>GANCHOS FIERRO</t>
  </si>
  <si>
    <t>MOTOBOMBA DE 220</t>
  </si>
  <si>
    <t>MANGUERA 20 MTS</t>
  </si>
  <si>
    <t>PALA CUÑA DE METAL</t>
  </si>
  <si>
    <t>CARRUCHA METAL</t>
  </si>
  <si>
    <t xml:space="preserve">CAFÉ CON BLANCO </t>
  </si>
  <si>
    <t>SILLA FIERRO</t>
  </si>
  <si>
    <t>2C4GP54L25R147672</t>
  </si>
  <si>
    <t>VAGONETA</t>
  </si>
  <si>
    <t>CHRYSLER</t>
  </si>
  <si>
    <t>DIR. D.I.F.</t>
  </si>
  <si>
    <t>DIF</t>
  </si>
  <si>
    <t>TOWN COUTRY</t>
  </si>
  <si>
    <t>MHKMF53E2HK009373</t>
  </si>
  <si>
    <t>AVANZA</t>
  </si>
  <si>
    <t>WVILH22ESE6032358</t>
  </si>
  <si>
    <t>VOLKSWAGEN</t>
  </si>
  <si>
    <t>VAN</t>
  </si>
  <si>
    <t>LS4AAB3R3DG801947</t>
  </si>
  <si>
    <t>GRIS OXFORD</t>
  </si>
  <si>
    <t>CHARGER</t>
  </si>
  <si>
    <t>MINI VAN</t>
  </si>
  <si>
    <t>DIR.  D.I.F</t>
  </si>
  <si>
    <t xml:space="preserve">MINI VAN </t>
  </si>
  <si>
    <t>MINISPLIT MIRAGE</t>
  </si>
  <si>
    <t>BOILER</t>
  </si>
  <si>
    <t xml:space="preserve">SILLAS PLASTICO   </t>
  </si>
  <si>
    <t>QUINCE</t>
  </si>
  <si>
    <t>SILLAS  PLASTICO DURO</t>
  </si>
  <si>
    <t>DIABLOS PARA CARGA</t>
  </si>
  <si>
    <t>TAMBO GAS</t>
  </si>
  <si>
    <t>MESAS CHICAS</t>
  </si>
  <si>
    <t>BANQUITO PLASTICO</t>
  </si>
  <si>
    <t>CABALLETES DE MADERA</t>
  </si>
  <si>
    <t>ESTUFA INDUSTRIAL</t>
  </si>
  <si>
    <t>ESTANTES PLASTICO</t>
  </si>
  <si>
    <t>CAFETERA ELECTRICA</t>
  </si>
  <si>
    <t>ANARANAJDO</t>
  </si>
  <si>
    <t>TERMO 19 TLTS</t>
  </si>
  <si>
    <t>MESA METALICA CON MADERA</t>
  </si>
  <si>
    <t>DAEWOO</t>
  </si>
  <si>
    <t>HORNO MICROONDAS</t>
  </si>
  <si>
    <t>LAVATRASTES DOS TINAS</t>
  </si>
  <si>
    <t>TELEVISOR 30 PULG</t>
  </si>
  <si>
    <t xml:space="preserve">BLANCO CON GRIS </t>
  </si>
  <si>
    <t xml:space="preserve">PROYECTOS PRODUCTIVOS </t>
  </si>
  <si>
    <t>MINISPLIT 1 1/2</t>
  </si>
  <si>
    <t>EXTINGUIDORES</t>
  </si>
  <si>
    <t>DESAYUNOS ESCOLARES Y DESPENSAS</t>
  </si>
  <si>
    <t>SILLAS RESPALDO ACOJINADO</t>
  </si>
  <si>
    <t>SILLAS CON RESPALDO ACOJINADO</t>
  </si>
  <si>
    <t>CAFÉ CLARO</t>
  </si>
  <si>
    <t>SUBPROCURADURIA</t>
  </si>
  <si>
    <t>PERSIANAS VERTICALES</t>
  </si>
  <si>
    <t>ESCRITORIO ESTRUCTURA FORMAICA)</t>
  </si>
  <si>
    <t>SMEC2621X</t>
  </si>
  <si>
    <t>COLORES</t>
  </si>
  <si>
    <t>JARRON (DE DIEZ TULIPANES)</t>
  </si>
  <si>
    <t>CUADRO(ANGEL DE LA GUARDA)</t>
  </si>
  <si>
    <t>CUADRO(TULIPANES)</t>
  </si>
  <si>
    <t>CORCHO DE PARED</t>
  </si>
  <si>
    <t>PSICOLOGIA</t>
  </si>
  <si>
    <t>SILLA RESPALDO ACOJINADO</t>
  </si>
  <si>
    <t>TRABAJO SOCIAL</t>
  </si>
  <si>
    <t>DISCO DE PLASTICO</t>
  </si>
  <si>
    <t xml:space="preserve">TOALLAS </t>
  </si>
  <si>
    <t>PARAFINERO ELECTRICO</t>
  </si>
  <si>
    <t>BALONES MEDICINAL 3KG</t>
  </si>
  <si>
    <t>JUEGO DE AJEDREZ</t>
  </si>
  <si>
    <t>DIF. COLORES</t>
  </si>
  <si>
    <t>PELOTAS PLASTICO</t>
  </si>
  <si>
    <t>DIF COLORES</t>
  </si>
  <si>
    <t>PELOTA PLASTICO CON AGARRADERA</t>
  </si>
  <si>
    <t>PELOTA BOSU</t>
  </si>
  <si>
    <t>CONOS CHICOS PLASTICO</t>
  </si>
  <si>
    <t>ESCALON METALICO</t>
  </si>
  <si>
    <t>MORADO,VERDE Y AMARILLO</t>
  </si>
  <si>
    <t>LIGAS DE RESISTENCIA</t>
  </si>
  <si>
    <t>ANARANJADO CON VERDE</t>
  </si>
  <si>
    <t>RODILLOS CHICOS</t>
  </si>
  <si>
    <t xml:space="preserve"> S/M</t>
  </si>
  <si>
    <t>ANARANJA CON VERDE</t>
  </si>
  <si>
    <t>RODILLOS GRANDES</t>
  </si>
  <si>
    <t>DISCOS</t>
  </si>
  <si>
    <t>BALAS</t>
  </si>
  <si>
    <t>CARRITO PARA ULTRASONIDO</t>
  </si>
  <si>
    <t>CLOSET DE MADERA</t>
  </si>
  <si>
    <t>AZUL/BLANCO</t>
  </si>
  <si>
    <t>ELECTRO ESTRACTO Y ULTRASONIDO</t>
  </si>
  <si>
    <t>PUNTAL ELECTRICO</t>
  </si>
  <si>
    <t>MINISPLIT 1 1/ 2 TON</t>
  </si>
  <si>
    <t>TINA DHIDRO MASAJE CHICA</t>
  </si>
  <si>
    <t>COLCHONETAS</t>
  </si>
  <si>
    <t>ENTRENADOR DE BALANZA</t>
  </si>
  <si>
    <t>POLAINAS 1 KG C/U</t>
  </si>
  <si>
    <t>ESCALERRILLA DE PARED</t>
  </si>
  <si>
    <t>CUÑA PEQUEÑA</t>
  </si>
  <si>
    <t>CUÑA GRANDE</t>
  </si>
  <si>
    <t>CAMA METALICA/COLCHONETA</t>
  </si>
  <si>
    <t>TARIMAS MADERA(BASE CAMA)</t>
  </si>
  <si>
    <t>CROMADO</t>
  </si>
  <si>
    <t>LAMPARA INFRA ROJA</t>
  </si>
  <si>
    <t>GRIS/VERDE</t>
  </si>
  <si>
    <t>ULTRASONIDO ELECTRICO</t>
  </si>
  <si>
    <t>RECIPIENTE PARA COMPRESAS</t>
  </si>
  <si>
    <t>MESA PARA TERAPIA DE MADERA CON COLCHONETA</t>
  </si>
  <si>
    <t xml:space="preserve">MIEL CON BLANCO </t>
  </si>
  <si>
    <t>POLEAS DE PARED</t>
  </si>
  <si>
    <t>SILLA DE FORTALECIMIENTO DE MIEMBROS INTERIORES</t>
  </si>
  <si>
    <t xml:space="preserve">CROMADO </t>
  </si>
  <si>
    <t>TINA DE HIDROMASAJE</t>
  </si>
  <si>
    <t>CROMADO CON NEGRO</t>
  </si>
  <si>
    <t>SILLA PARA TINA HIDRI MASAJE</t>
  </si>
  <si>
    <t>TURBO HOME TRAINER</t>
  </si>
  <si>
    <t>BICICLETA ESTACIONARIA</t>
  </si>
  <si>
    <t>CROMADO/CAFÉ</t>
  </si>
  <si>
    <t>BARRA PARALELAS</t>
  </si>
  <si>
    <t>CAFÉ/NEGRO</t>
  </si>
  <si>
    <t>ESCALERA CON RAMPA DE MADERA</t>
  </si>
  <si>
    <t>ESPEJO GRANDE</t>
  </si>
  <si>
    <t>BARRA SUECA DE MADERA</t>
  </si>
  <si>
    <t>TIMON DE FIERRO</t>
  </si>
  <si>
    <t>SILLON PIEL</t>
  </si>
  <si>
    <t>U.B.R MOBILIARIO DE LA UNIDAD BASICA DE REHABILITACION PARA LA PRACTICA DE LAS PERSONAS CON DIFERENTE DISCAPACIDAD</t>
  </si>
  <si>
    <t xml:space="preserve">MAQUINA DE ESCRIBIR </t>
  </si>
  <si>
    <t>CAFÉ CON BEIGE</t>
  </si>
  <si>
    <t>COORD. ATNS CIUDADANA E INAPAM</t>
  </si>
  <si>
    <t>ESCRITORIO BASE PLEGABLE</t>
  </si>
  <si>
    <t>ARCHIVERO FORMAICA CUATRO CAJONES</t>
  </si>
  <si>
    <t>ESCRITORIO FORMAICA DOS CAJONES</t>
  </si>
  <si>
    <t>CUADRO DECORATIVO DE FLORES</t>
  </si>
  <si>
    <t>FLORERO BASE DE MADERA</t>
  </si>
  <si>
    <t>GARRAFON PLASTICO</t>
  </si>
  <si>
    <t>MARQUESINA FIBRA DE VIDRIO</t>
  </si>
  <si>
    <t>SILLON GRANDE</t>
  </si>
  <si>
    <t>EPF181B</t>
  </si>
  <si>
    <t>MIRAGE PLUS</t>
  </si>
  <si>
    <t>MRX45ER</t>
  </si>
  <si>
    <t>GRIS/ NEGRO</t>
  </si>
  <si>
    <t>FRIGOBAR 2 PUERTAS</t>
  </si>
  <si>
    <t>MORADAS</t>
  </si>
  <si>
    <t>PERSIANAS DE PUERTA</t>
  </si>
  <si>
    <t>ROSA</t>
  </si>
  <si>
    <t>SILLAS TAPIZADAS EN TELA</t>
  </si>
  <si>
    <t>SC</t>
  </si>
  <si>
    <t>MUEBLE PARA BAÑO</t>
  </si>
  <si>
    <t>NICHO MADERA PARA BANDERA</t>
  </si>
  <si>
    <t>CUADRO  PARED CON FLORES</t>
  </si>
  <si>
    <t>COJINETES DECORATIVOS</t>
  </si>
  <si>
    <t>SILLON INDIVIDUAL</t>
  </si>
  <si>
    <t>VINO/CAFE</t>
  </si>
  <si>
    <t>CONJUNTO EJECUTIVO TIPO U (COMPLETO)</t>
  </si>
  <si>
    <t>PRESIDENCIA DIF</t>
  </si>
  <si>
    <t xml:space="preserve">No.de inventarios </t>
  </si>
  <si>
    <t>DESAYUNOS ESCOLARES</t>
  </si>
  <si>
    <t>CHOICE</t>
  </si>
  <si>
    <t>SUBPROCURADORIA</t>
  </si>
  <si>
    <t>U.B.R</t>
  </si>
  <si>
    <t>SENSEYE</t>
  </si>
  <si>
    <t>PROYECTOS PRODUCTIVOS</t>
  </si>
  <si>
    <t>TELEFONO INALAMBRICO</t>
  </si>
  <si>
    <t>SMART</t>
  </si>
  <si>
    <t xml:space="preserve">TV de 32" </t>
  </si>
  <si>
    <t>27FN</t>
  </si>
  <si>
    <t>NXHMDAL00V116227BA7600</t>
  </si>
  <si>
    <t>XST51021090881</t>
  </si>
  <si>
    <t>MONITOR 21.5 PULGADAS</t>
  </si>
  <si>
    <t>IMPRESORA LASER</t>
  </si>
  <si>
    <t>COMPUTADORA CPU INCLUIDO</t>
  </si>
  <si>
    <t xml:space="preserve">PERCHEROS </t>
  </si>
  <si>
    <t>TABLA</t>
  </si>
  <si>
    <t>PARRILLA</t>
  </si>
  <si>
    <t>VARIADAS</t>
  </si>
  <si>
    <t>TAZAS</t>
  </si>
  <si>
    <t>TRESTA Y DOS</t>
  </si>
  <si>
    <t>VARIOS COLORES</t>
  </si>
  <si>
    <t>VASOS</t>
  </si>
  <si>
    <t>TREINTA Y CINCO</t>
  </si>
  <si>
    <t>PLATOS ONDOS</t>
  </si>
  <si>
    <t>VEINTICINCO</t>
  </si>
  <si>
    <t>PLATOS CHICOS PLANOS</t>
  </si>
  <si>
    <t>TENEDORES</t>
  </si>
  <si>
    <t>CUANTRO</t>
  </si>
  <si>
    <t>CUCHARAS SOPERAS</t>
  </si>
  <si>
    <t xml:space="preserve">TREINTA </t>
  </si>
  <si>
    <t>CUCHARAS GRANDES</t>
  </si>
  <si>
    <t>CUCHILLO</t>
  </si>
  <si>
    <t>OLLA</t>
  </si>
  <si>
    <t>SARTEN ELECTRICO</t>
  </si>
  <si>
    <t>LICUADORA</t>
  </si>
  <si>
    <t xml:space="preserve">ALACENA </t>
  </si>
  <si>
    <t>COOLER</t>
  </si>
  <si>
    <t>GARRAFONES</t>
  </si>
  <si>
    <t>PUERTA DE MADERA</t>
  </si>
  <si>
    <t xml:space="preserve">TAZA </t>
  </si>
  <si>
    <t>LAVATRASTES</t>
  </si>
  <si>
    <t>CAMARAS SEGURIDAD</t>
  </si>
  <si>
    <t>CAMARAS SEGURIDA</t>
  </si>
  <si>
    <t>GRIS Y BLANCO</t>
  </si>
  <si>
    <t>MULTICONTACTO</t>
  </si>
  <si>
    <t>MUEBLE DE JUGUETES</t>
  </si>
  <si>
    <t>SILLA DE MADERA</t>
  </si>
  <si>
    <t>SILLAS PERIQUERAS</t>
  </si>
  <si>
    <t xml:space="preserve">COLUMPIO </t>
  </si>
  <si>
    <t xml:space="preserve">COLCHONETAS </t>
  </si>
  <si>
    <t>VEINTITRES</t>
  </si>
  <si>
    <t>REPIZAS</t>
  </si>
  <si>
    <t>DAEWOOO</t>
  </si>
  <si>
    <t xml:space="preserve">MESAS </t>
  </si>
  <si>
    <t xml:space="preserve">SILLAS </t>
  </si>
  <si>
    <t xml:space="preserve">VEINTITRES </t>
  </si>
  <si>
    <t>ABANICO TECHO</t>
  </si>
  <si>
    <t>REPISA</t>
  </si>
  <si>
    <t>EXTINTORES</t>
  </si>
  <si>
    <t xml:space="preserve">EXTINTOR </t>
  </si>
  <si>
    <t>ROSITA</t>
  </si>
  <si>
    <t>NEGRO CON VINO</t>
  </si>
  <si>
    <t>ARCHIVERO MADERA</t>
  </si>
  <si>
    <t>ESTANTE MADERA</t>
  </si>
  <si>
    <t>DIESCISIETE</t>
  </si>
  <si>
    <t>MESA FORRADA</t>
  </si>
  <si>
    <t>MESAS MADERA FORRADAS</t>
  </si>
  <si>
    <t>MESAS PLASTICO FORRADAS</t>
  </si>
  <si>
    <t>SPELER</t>
  </si>
  <si>
    <t>PANTALLA</t>
  </si>
  <si>
    <t>POLAROIT</t>
  </si>
  <si>
    <t>WIWXL-24KNW3</t>
  </si>
  <si>
    <t>WESTHOUSE</t>
  </si>
  <si>
    <t>SMEC1221X</t>
  </si>
  <si>
    <t>NO  SE ENCUENTRA</t>
  </si>
  <si>
    <t>CUCHARONES</t>
  </si>
  <si>
    <t>LINEA PARA GAS</t>
  </si>
  <si>
    <t>REMODELOR</t>
  </si>
  <si>
    <t>AZUL/NARANJA</t>
  </si>
  <si>
    <t>EXPRIMIDORES PLASTICO</t>
  </si>
  <si>
    <t>BOLILLO MADERA</t>
  </si>
  <si>
    <t>CUARENTA Y SIETE</t>
  </si>
  <si>
    <t>ALACENA DOS PUERTAS CUATRO COMPARTIMENTOS</t>
  </si>
  <si>
    <t>PLATOS PLANO MEDIANO PLASTICO</t>
  </si>
  <si>
    <t>SETENTA Y TRES</t>
  </si>
  <si>
    <t>PLATOS HONDOS PLASTICO CHICO</t>
  </si>
  <si>
    <t>CATORCE</t>
  </si>
  <si>
    <t>PLATOS PLANO PLASTICO GRANDE</t>
  </si>
  <si>
    <t>CUARENTA Y SEIS</t>
  </si>
  <si>
    <t>SERVILLETEROS ACERO INOXIDABLE</t>
  </si>
  <si>
    <t>COCINA INTEGRAL DE MADERA</t>
  </si>
  <si>
    <t>MESA ACERO INOXIDABLE</t>
  </si>
  <si>
    <t>006859-013-000</t>
  </si>
  <si>
    <t>OSTER</t>
  </si>
  <si>
    <t xml:space="preserve">LICUADORA </t>
  </si>
  <si>
    <t>GT46BGP</t>
  </si>
  <si>
    <t>SMART INVERTER</t>
  </si>
  <si>
    <t>PLATEADO</t>
  </si>
  <si>
    <t>CUCHILLOS DE MESA</t>
  </si>
  <si>
    <t>OCHENTA Y SIETE</t>
  </si>
  <si>
    <t>ABRELATAS METAL</t>
  </si>
  <si>
    <t>PRENSA DE FIERRO</t>
  </si>
  <si>
    <t>PLATEADA</t>
  </si>
  <si>
    <t>CUCHARAS CAFETERAS</t>
  </si>
  <si>
    <t>TAZAS PLASTICO</t>
  </si>
  <si>
    <t>VEINTISIETE</t>
  </si>
  <si>
    <t>VASOS PLASTICO DIF. TAMAÑOS</t>
  </si>
  <si>
    <t>SESENTA Y CINCO</t>
  </si>
  <si>
    <t>PLATOS ONDO DE BARRO</t>
  </si>
  <si>
    <t>CUCHARAS SOPERA</t>
  </si>
  <si>
    <t>ESCOBA DE CEPILLO</t>
  </si>
  <si>
    <t>TENEDORES PLATEADOS</t>
  </si>
  <si>
    <t>GRIS / LADRILLO</t>
  </si>
  <si>
    <t>ESPRIMIDOR DE JUGO DE ALUMINIO</t>
  </si>
  <si>
    <t>ADORNO ESPECIES</t>
  </si>
  <si>
    <t>SALSERAS CERAMICA</t>
  </si>
  <si>
    <t>TRANSPARENTE</t>
  </si>
  <si>
    <t>VASOS VIDRIO TRASPARENTE</t>
  </si>
  <si>
    <t>DIECISIETE</t>
  </si>
  <si>
    <t xml:space="preserve">SARTEN </t>
  </si>
  <si>
    <t>TAZAS CHICA</t>
  </si>
  <si>
    <t>MESAS CUADRADO DE PLASTICO</t>
  </si>
  <si>
    <t>TABLAS DE MADERA</t>
  </si>
  <si>
    <t>PLATA/ROJO</t>
  </si>
  <si>
    <t>PALA</t>
  </si>
  <si>
    <t>PLATA/BLANCO</t>
  </si>
  <si>
    <t>SERVILLETEROS PLASTICO</t>
  </si>
  <si>
    <t>AZUL/VERDE</t>
  </si>
  <si>
    <t>BANDEJA PLASTICO</t>
  </si>
  <si>
    <t>BOTE  DE BASURA</t>
  </si>
  <si>
    <t>BRISA</t>
  </si>
  <si>
    <t>ABANICO GRANDE</t>
  </si>
  <si>
    <t>ESTANTE  GRANDE</t>
  </si>
  <si>
    <t>HORNO DE MICROONDAS</t>
  </si>
  <si>
    <t xml:space="preserve">MANDILES </t>
  </si>
  <si>
    <t>TRECE</t>
  </si>
  <si>
    <t>ESTANTE METAL</t>
  </si>
  <si>
    <t xml:space="preserve">CUCHARAS DE ACERO INOXIDABLE </t>
  </si>
  <si>
    <t xml:space="preserve">PALETAS CON ORIFICIO </t>
  </si>
  <si>
    <t>TAZONES PEQUEÑOS</t>
  </si>
  <si>
    <t>CUCHARAS</t>
  </si>
  <si>
    <t>CUCHILLOS CHICO</t>
  </si>
  <si>
    <t>IEM</t>
  </si>
  <si>
    <t>OLLAS GRANDE</t>
  </si>
  <si>
    <t>VASOS PLASTICO</t>
  </si>
  <si>
    <t>AMARILLO, AZUL, NARANJA , ROJO</t>
  </si>
  <si>
    <t xml:space="preserve">TORTILLERAS DE  PLASTICO </t>
  </si>
  <si>
    <t xml:space="preserve">VAPORERAS GRANDES DE 60 LITROS </t>
  </si>
  <si>
    <t>ESTUFA DE 4 QUEMADORES TIPO INDUSTRIAL</t>
  </si>
  <si>
    <t>REFRIGERADOR GRANDE</t>
  </si>
  <si>
    <t>EKCO</t>
  </si>
  <si>
    <t>SARTENES GRADES</t>
  </si>
  <si>
    <t>EXPRIMIDOR  ACERO INOXIDABLE</t>
  </si>
  <si>
    <t xml:space="preserve">CUCHARAS PALETA MANGO </t>
  </si>
  <si>
    <t xml:space="preserve">CUCHARONES GRANDE MANGO DE PLASTICO </t>
  </si>
  <si>
    <t xml:space="preserve">CUHCARONES GRANDES ACERO INOXIDABLE </t>
  </si>
  <si>
    <t>ROJO, VERDE, AZUL</t>
  </si>
  <si>
    <t xml:space="preserve">TABLAS P/ PICAR </t>
  </si>
  <si>
    <t>PLATOS ONDOS CHICOS</t>
  </si>
  <si>
    <t>VEINTISEIS</t>
  </si>
  <si>
    <t>PLATOS DESECHABLES</t>
  </si>
  <si>
    <t xml:space="preserve">REFRIGERADOR </t>
  </si>
  <si>
    <t>REFRIGERADOR DOS PUERTAS</t>
  </si>
  <si>
    <t>TABLA PARA PICAR ALIMENTOS</t>
  </si>
  <si>
    <t>CUCHILLOS ESTRUCTURA DE MADERA</t>
  </si>
  <si>
    <t>LAVATRASTES DOBLE TINA</t>
  </si>
  <si>
    <t>OLLAS DIF. TAMAÑOS</t>
  </si>
  <si>
    <t>DE FLORES</t>
  </si>
  <si>
    <t>VASOS  CRISTAL FLOREADO</t>
  </si>
  <si>
    <t xml:space="preserve">SEIS </t>
  </si>
  <si>
    <t>TAZAS CRISTAL OBSCURO</t>
  </si>
  <si>
    <t xml:space="preserve">PLATOS HONDOS   </t>
  </si>
  <si>
    <t>PLATOS PLASTICO SEMIHONDOS</t>
  </si>
  <si>
    <t>PLATOS REDONDOS</t>
  </si>
  <si>
    <t>PLATO REDONDOS DE PLASTICO</t>
  </si>
  <si>
    <t>PLATOS HONDOS PLASTICO</t>
  </si>
  <si>
    <t>TENEDORES CHICOS</t>
  </si>
  <si>
    <t>AZUL Y BLANCO</t>
  </si>
  <si>
    <t>CORTINAS DIBUJOS FRUTAS</t>
  </si>
  <si>
    <t>CORTINEROS AJUSTABLE</t>
  </si>
  <si>
    <t xml:space="preserve">ALACENA METAL </t>
  </si>
  <si>
    <t>&amp;400.00</t>
  </si>
  <si>
    <t>LICUADORA 14 VELOCIDADES</t>
  </si>
  <si>
    <t>CUCHARAS CHICAS</t>
  </si>
  <si>
    <t>VASOS DE PLASTICO</t>
  </si>
  <si>
    <t>SARTENES CHICO, MEDIANO Y GRANDE</t>
  </si>
  <si>
    <t>COLADOR MEDIANO DE TELA</t>
  </si>
  <si>
    <t>BANDEJA DE ALUMINIO</t>
  </si>
  <si>
    <t xml:space="preserve">SARTEN ONDO </t>
  </si>
  <si>
    <t>BOTES PARA EL AGUA CH Y M</t>
  </si>
  <si>
    <t>PLATA/NEGRO</t>
  </si>
  <si>
    <t>OLLA DE LENTO COCIMIENTO</t>
  </si>
  <si>
    <t>OLLAS CHICA Y MEDIANA</t>
  </si>
  <si>
    <t>GAS CHICO</t>
  </si>
  <si>
    <t>MESA DE MADERA</t>
  </si>
  <si>
    <t>GARRAFON DE AGUA</t>
  </si>
  <si>
    <t>MASTERCOOL</t>
  </si>
  <si>
    <t>SILLAS DE ESTRUCTURA METALICA</t>
  </si>
  <si>
    <t>COMEDOR DE MADERA</t>
  </si>
  <si>
    <t>MESAS LARGAS</t>
  </si>
  <si>
    <t>LILAS</t>
  </si>
  <si>
    <t>MANTELES FIGURAS</t>
  </si>
  <si>
    <t>MANTELES PLASTICO</t>
  </si>
  <si>
    <t>CORTINAS TELA</t>
  </si>
  <si>
    <t>TAZAS GRANDE PLASTICO DURO</t>
  </si>
  <si>
    <t>CREMA Y CAFÉ</t>
  </si>
  <si>
    <t>TAZAS MEDIANA PLASTICO DURO</t>
  </si>
  <si>
    <t>TAZAS CHICA CAFECERA</t>
  </si>
  <si>
    <t>COLADOR GRANDE</t>
  </si>
  <si>
    <t>AZUL Y ROJA</t>
  </si>
  <si>
    <t>BANDEJAS PLASTICO GRANDE</t>
  </si>
  <si>
    <t>OLLAS FRIJOLERO</t>
  </si>
  <si>
    <t>SARTEN ONDO</t>
  </si>
  <si>
    <t>SARTENES PLANO</t>
  </si>
  <si>
    <t>CALENTADERA FIERRO</t>
  </si>
  <si>
    <t>ROJOS</t>
  </si>
  <si>
    <t>PLATOS ONDOS DE PLASTICO</t>
  </si>
  <si>
    <t>PLATOS PLANO PLASTICO MEDIANO</t>
  </si>
  <si>
    <t>PLATOS PLANOS DE PLASTICO GRANDE</t>
  </si>
  <si>
    <t>PLATOS SALCERO/LIMONEROS</t>
  </si>
  <si>
    <t>PLATOS ESTILO SALCEROS CHICOS ONDOS</t>
  </si>
  <si>
    <t>TENEDORES METALICO</t>
  </si>
  <si>
    <t>TREINTA Y DOS</t>
  </si>
  <si>
    <t>CUCHILLOS DE PLATILLO METALICO</t>
  </si>
  <si>
    <t>CUCHARAS CAFECERAS</t>
  </si>
  <si>
    <t>CUCHARAS GRANDES SOPERA</t>
  </si>
  <si>
    <t>PELAPAPAS</t>
  </si>
  <si>
    <t>ESPRIMIDOR PLASTICO</t>
  </si>
  <si>
    <t>PLATOS VIDRIO ONDOS</t>
  </si>
  <si>
    <t>PLATOS VIDRIO</t>
  </si>
  <si>
    <t>CUCHILLOS GRANDE</t>
  </si>
  <si>
    <t>CUCHARAS PALETA</t>
  </si>
  <si>
    <t>CUCHARONES PLASTICO DURO</t>
  </si>
  <si>
    <t>VASOS VIDRIO</t>
  </si>
  <si>
    <t>TAZAS  GRANDE VIDRIO</t>
  </si>
  <si>
    <t>CESTO PARA BASURA</t>
  </si>
  <si>
    <t>TARJA INOXIDABLE DE DOS TINAS CON UNA ESTRUCTURA DE FIERRO</t>
  </si>
  <si>
    <t xml:space="preserve">ALACENA METALICO DE DOS PUERTAS DE CUATRO SEPARACIONES </t>
  </si>
  <si>
    <t>CILINDRO GRANDE GAS</t>
  </si>
  <si>
    <t xml:space="preserve">ESTUFA ESTILO INDUSTRIAL DE CUATRO QUEMADORES CON UN COMAL </t>
  </si>
  <si>
    <t xml:space="preserve">ESTANTE ESTRUCTURA DE FIERRO DE CUATRO SEPARADORES </t>
  </si>
  <si>
    <t>SILLAS ESTRUCTURA METAL DE FIERRO</t>
  </si>
  <si>
    <t>MESAS ESTRUCTURA DE METAL DE PLASTICO DURO</t>
  </si>
  <si>
    <t xml:space="preserve"> No. De inventario</t>
  </si>
  <si>
    <t>EXTHINTOR</t>
  </si>
  <si>
    <t>HERRERIA</t>
  </si>
  <si>
    <t xml:space="preserve">PORTA ARMA </t>
  </si>
  <si>
    <t xml:space="preserve">METALICO </t>
  </si>
  <si>
    <t>PORTA ARMA</t>
  </si>
  <si>
    <t>MESA METALICA</t>
  </si>
  <si>
    <t xml:space="preserve">ESCRITORIO DE 2 CAJONES </t>
  </si>
  <si>
    <t xml:space="preserve">ARMERIA </t>
  </si>
  <si>
    <t>MINISPLIT 1 TON WHIRLPOOL</t>
  </si>
  <si>
    <t>BAJA 18</t>
  </si>
  <si>
    <t>ADORNO FLORAL ARTIFICIAL</t>
  </si>
  <si>
    <t>UNO 17</t>
  </si>
  <si>
    <t>AZUL AÑIL</t>
  </si>
  <si>
    <t>SILLAS DE VISITA</t>
  </si>
  <si>
    <t>PERCIANA MADERA</t>
  </si>
  <si>
    <t xml:space="preserve">MUEBLE  3 ENTREPAÑOS </t>
  </si>
  <si>
    <t>ARCHIVEROS  MADERA CUATRO CAJONES</t>
  </si>
  <si>
    <t>PORTAPAPELES FORMAICA</t>
  </si>
  <si>
    <t>ESCRITORIO TIPO L DOS CAJONES</t>
  </si>
  <si>
    <t xml:space="preserve">SUBDIRECION </t>
  </si>
  <si>
    <t>CUADROS DE PARED</t>
  </si>
  <si>
    <t>SUBDIRECCIÓN</t>
  </si>
  <si>
    <t>WA310G</t>
  </si>
  <si>
    <t>WHILRPOOL</t>
  </si>
  <si>
    <t>SILLON RECTANGULAR</t>
  </si>
  <si>
    <t>SILLA VISITA</t>
  </si>
  <si>
    <t>MUEBLE GUARDA BANDERA</t>
  </si>
  <si>
    <t xml:space="preserve">UNO ASIGNADO TRANSITO </t>
  </si>
  <si>
    <t>SILLA SECRETARIAL GIRATORIA</t>
  </si>
  <si>
    <t>VINIL NEGRO</t>
  </si>
  <si>
    <t>MUEBLE  PARA EQUIPO DE COMPUTO</t>
  </si>
  <si>
    <t>CONJUNTO EJECUTIVO COMPLETO  TIPO U</t>
  </si>
  <si>
    <t>DIRECCION DE SEGURIDAD PUBLICA</t>
  </si>
  <si>
    <t>WA3016G</t>
  </si>
  <si>
    <t>WHIRPOOL</t>
  </si>
  <si>
    <t xml:space="preserve">UNO ASIGNADO 70 </t>
  </si>
  <si>
    <t>BEIGE/NEGRO</t>
  </si>
  <si>
    <t>UNO ASIGNADO 68</t>
  </si>
  <si>
    <t>UNO ASIGNADO 67</t>
  </si>
  <si>
    <t>ARCHIVERO  CUATRO CAJONES</t>
  </si>
  <si>
    <t>JUEZ CALIFICADOR Y SUBDIRECTOR ADMINISTRATIVO</t>
  </si>
  <si>
    <t xml:space="preserve">ARCHIVERO 4 CAJONES </t>
  </si>
  <si>
    <t xml:space="preserve">PORTAPELES </t>
  </si>
  <si>
    <t>OLYMPIA</t>
  </si>
  <si>
    <t>MAQUINA MANUAL METALICA</t>
  </si>
  <si>
    <t>TRANSITO MUNICIPAL</t>
  </si>
  <si>
    <t xml:space="preserve">BOCINAS </t>
  </si>
  <si>
    <t>JUEGO DE PERSIANA MADERA</t>
  </si>
  <si>
    <t>FUERA DE SERVICIO ALMACEN</t>
  </si>
  <si>
    <t>MAQUINA DE ESCRIBIR ELECTRICA</t>
  </si>
  <si>
    <t>ESCRITORIO 2 CAJONES</t>
  </si>
  <si>
    <t>ARCHIVERO TIPO ALACENA PARED</t>
  </si>
  <si>
    <t>FIJO 34</t>
  </si>
  <si>
    <t>MUEBLE EN PARED TIPO MOSTRADOR</t>
  </si>
  <si>
    <t>DEPTO. DE RECAUDACION</t>
  </si>
  <si>
    <t xml:space="preserve">ESCRITORIO CINCO CAJONES </t>
  </si>
  <si>
    <t>WILPOOL</t>
  </si>
  <si>
    <t>JUEGO DE PERSIANAS</t>
  </si>
  <si>
    <t>MESA FORMA CIRCULAR</t>
  </si>
  <si>
    <t>SILLA DE VISITA</t>
  </si>
  <si>
    <t>MOSTRADOR ESTRUCTURA MADERA</t>
  </si>
  <si>
    <t>PLATAFORMA MEXICO</t>
  </si>
  <si>
    <t xml:space="preserve">SILLAS NEGRAS </t>
  </si>
  <si>
    <t xml:space="preserve">DISTRIBUCION EN DIFERENTES AREAS </t>
  </si>
  <si>
    <t>EQUIPO DE CAMARAS DE SEGURIDAD</t>
  </si>
  <si>
    <t>SILLAS ESTRUCTURA DE FIERRO</t>
  </si>
  <si>
    <t>TKH600</t>
  </si>
  <si>
    <t>MODERNPHONE</t>
  </si>
  <si>
    <t>ESCRITORIO ACERRIN 2 CAJONES</t>
  </si>
  <si>
    <t>UN O</t>
  </si>
  <si>
    <t xml:space="preserve">MAL ESTADO </t>
  </si>
  <si>
    <t>MESA DE MADERA DE ACERRIN</t>
  </si>
  <si>
    <t>FIJA 43</t>
  </si>
  <si>
    <t>MUEBLE TIPO MOSTRADOR</t>
  </si>
  <si>
    <t>JUEGO DE SALA AUDIENCIA</t>
  </si>
  <si>
    <t>SILLAS  SEPARADA DE TRES SILLAS PLASTICO</t>
  </si>
  <si>
    <t>BARANDILLA</t>
  </si>
  <si>
    <t>GHP</t>
  </si>
  <si>
    <t>76 COMODATO</t>
  </si>
  <si>
    <t xml:space="preserve">75 BAJA </t>
  </si>
  <si>
    <t>PROM15W</t>
  </si>
  <si>
    <t>HO</t>
  </si>
  <si>
    <t>MOTOROLA</t>
  </si>
  <si>
    <t xml:space="preserve">EQUIPO DE RADIO </t>
  </si>
  <si>
    <t>MATRA</t>
  </si>
  <si>
    <t>LOGITCH</t>
  </si>
  <si>
    <t>ACTECH</t>
  </si>
  <si>
    <t>MONITOR PANTALLA AOC</t>
  </si>
  <si>
    <t>M4072</t>
  </si>
  <si>
    <t>HOL1710</t>
  </si>
  <si>
    <t>CROMADA</t>
  </si>
  <si>
    <t>K3A020417</t>
  </si>
  <si>
    <t>PHASER 3020</t>
  </si>
  <si>
    <t>1CZ13702DP</t>
  </si>
  <si>
    <t>200G821 ALL-IN</t>
  </si>
  <si>
    <t>SBAVR2200</t>
  </si>
  <si>
    <t>SMARTBITT</t>
  </si>
  <si>
    <t>DONADO</t>
  </si>
  <si>
    <t>AIRE MIRAGE DE 11/2 TONELADA</t>
  </si>
  <si>
    <t>AIRE MIRAGE DE VENTANA</t>
  </si>
  <si>
    <t>SILLAS, SECRETARIAL</t>
  </si>
  <si>
    <t>ARMARIO DE ARMAS</t>
  </si>
  <si>
    <t>BANCA DE 3 ASIENTOS</t>
  </si>
  <si>
    <t>ARCHIVERO METALICO 4 CAJONES</t>
  </si>
  <si>
    <t xml:space="preserve">GRIS   </t>
  </si>
  <si>
    <t>ESCRITORIO METALICO 2 CAJONES</t>
  </si>
  <si>
    <t>ESCRITORIO METALICO 4 CAJONES</t>
  </si>
  <si>
    <t>ESCRITORIO METALICO 6 CAJONES</t>
  </si>
  <si>
    <t>CREMA/NARANJA</t>
  </si>
  <si>
    <t>ESCRITORIO, METALICO, 2 CAJONES</t>
  </si>
  <si>
    <t>DEL-007-21</t>
  </si>
  <si>
    <t>K3A021433</t>
  </si>
  <si>
    <t>DEL-006-21</t>
  </si>
  <si>
    <t>1CZ137023J</t>
  </si>
  <si>
    <t>DEL-005-21</t>
  </si>
  <si>
    <t>DEL-004-21</t>
  </si>
  <si>
    <t>DEL-003-21</t>
  </si>
  <si>
    <t>DEL-002-21</t>
  </si>
  <si>
    <t>DEL-001-21</t>
  </si>
  <si>
    <t>EJIDO FRANCISCO JAVIER MINA</t>
  </si>
  <si>
    <t>K3A020851</t>
  </si>
  <si>
    <t>1CZ13702KP</t>
  </si>
  <si>
    <t>K3A021210</t>
  </si>
  <si>
    <t>1CZ13702K5</t>
  </si>
  <si>
    <t>K3A020419</t>
  </si>
  <si>
    <t>1CZ13702SK</t>
  </si>
  <si>
    <t>ATOTONILCO</t>
  </si>
  <si>
    <t>K3A020394</t>
  </si>
  <si>
    <t>1CZ13702KR</t>
  </si>
  <si>
    <t>VILLA GUADALUPE</t>
  </si>
  <si>
    <t>SEGURO</t>
  </si>
  <si>
    <t>NUEVOS</t>
  </si>
  <si>
    <t>MR2B29F3XM1214169</t>
  </si>
  <si>
    <t>ANARANJADO</t>
  </si>
  <si>
    <t xml:space="preserve">DIR. SEG. PUB </t>
  </si>
  <si>
    <t>SEGURIDAD PUBLICA</t>
  </si>
  <si>
    <t>UNIDAD 063</t>
  </si>
  <si>
    <t>MR0CX3DD4M1317059</t>
  </si>
  <si>
    <t>BLANCO/AZUL</t>
  </si>
  <si>
    <t>UNIDAD 062</t>
  </si>
  <si>
    <t>MR0FA3CD6L3800782</t>
  </si>
  <si>
    <t>UNIDAD 061</t>
  </si>
  <si>
    <t>1N6AD0EV1KN774497</t>
  </si>
  <si>
    <t>UNICAD 060</t>
  </si>
  <si>
    <t>1N6AD0EV6KN774804</t>
  </si>
  <si>
    <t>UNIDAD 059</t>
  </si>
  <si>
    <t>3GCPCPBXXAG192470</t>
  </si>
  <si>
    <t>UNIDAD 057</t>
  </si>
  <si>
    <t>3GBEC14X77M110842</t>
  </si>
  <si>
    <t>UNIDAD 058</t>
  </si>
  <si>
    <t>EN SERVICIO</t>
  </si>
  <si>
    <t>3GBKC34GOM111067</t>
  </si>
  <si>
    <t>UNIDAD 048</t>
  </si>
  <si>
    <t>3C6JRAAG7GG215322</t>
  </si>
  <si>
    <t>UNIDAD 56</t>
  </si>
  <si>
    <t>3C6JRAAG7GG215321</t>
  </si>
  <si>
    <t>UNIDAD 55</t>
  </si>
  <si>
    <t>3C6JRAAG7GG215320</t>
  </si>
  <si>
    <t>UNIDAD 54</t>
  </si>
  <si>
    <t>3C6JRAAG7GG215318</t>
  </si>
  <si>
    <t>UNIDAD 53</t>
  </si>
  <si>
    <t>3C6JRBAG7GG184495</t>
  </si>
  <si>
    <t>UNIDAD 52</t>
  </si>
  <si>
    <t>3C6JRBAG3GG184493</t>
  </si>
  <si>
    <t>UNIDAD 51</t>
  </si>
  <si>
    <t>3C6JRAAG7FG564493</t>
  </si>
  <si>
    <t>UNIDAD 050</t>
  </si>
  <si>
    <t>3C6YRAAG2EG172074</t>
  </si>
  <si>
    <t>UNIDAD 047</t>
  </si>
  <si>
    <t>3C6YRAAG2EG172082</t>
  </si>
  <si>
    <t>UNIDAD 046</t>
  </si>
  <si>
    <t>3C6YRAAG0G172128</t>
  </si>
  <si>
    <t>UNIDAD 045</t>
  </si>
  <si>
    <t>3C6YRAAK8DG274330</t>
  </si>
  <si>
    <t>UNIDAD 044</t>
  </si>
  <si>
    <t>3C6YRAAK4DG274325</t>
  </si>
  <si>
    <t>UNIDAD 043</t>
  </si>
  <si>
    <t>3D7Y51EK0BG559847</t>
  </si>
  <si>
    <t>UNIDAD 042</t>
  </si>
  <si>
    <t>3D7Z61EP4BG565230</t>
  </si>
  <si>
    <t>UNIDAD 041</t>
  </si>
  <si>
    <t>3D7Z61EP4BG565232</t>
  </si>
  <si>
    <t>UNIDAD 040</t>
  </si>
  <si>
    <t>3D7Y51EK7BG559845</t>
  </si>
  <si>
    <t>UNIDAD 039</t>
  </si>
  <si>
    <t>3D7Y51EK9BG559846</t>
  </si>
  <si>
    <t>UNIDAD 038</t>
  </si>
  <si>
    <t>1GNDT13W03T2149241</t>
  </si>
  <si>
    <t>BLAZER</t>
  </si>
  <si>
    <t>UNIDAD 037</t>
  </si>
  <si>
    <t>UNIDAD 036</t>
  </si>
  <si>
    <t>8AFER5AD3A6294401</t>
  </si>
  <si>
    <t>UNIDAD 035</t>
  </si>
  <si>
    <t>UNIDAD 029</t>
  </si>
  <si>
    <t>LBPKE131XD0055649</t>
  </si>
  <si>
    <t>MOTOCICLETA</t>
  </si>
  <si>
    <t>YAMAHA</t>
  </si>
  <si>
    <t>MOTO 5649</t>
  </si>
  <si>
    <t>LBPKE1319D0055626</t>
  </si>
  <si>
    <t>MOTO 5626</t>
  </si>
  <si>
    <t>LBPKE1318D0054967</t>
  </si>
  <si>
    <t>MOTO 4967</t>
  </si>
  <si>
    <t>LBPKE1311D0054700</t>
  </si>
  <si>
    <t>MOTO 4700</t>
  </si>
  <si>
    <t>LBPKE1316D0054658</t>
  </si>
  <si>
    <t>MOTO 4658</t>
  </si>
  <si>
    <t>LBPKE1313D0054620</t>
  </si>
  <si>
    <t>MOTO 4620</t>
  </si>
  <si>
    <t>LBPKE1314D0054609</t>
  </si>
  <si>
    <t>MOTO 4609</t>
  </si>
  <si>
    <t>LBPKE1310D0054607</t>
  </si>
  <si>
    <t>MOTO 4607</t>
  </si>
  <si>
    <t>#24</t>
  </si>
  <si>
    <t>#23</t>
  </si>
  <si>
    <t>SILLA ACOJINADA NEGRA SECRETARIAL</t>
  </si>
  <si>
    <t>BLANCO/ROJO</t>
  </si>
  <si>
    <t>ESTADAL</t>
  </si>
  <si>
    <t>MESA DE MADERA 1X50 CM</t>
  </si>
  <si>
    <t>ESTA EN SINDICATURA</t>
  </si>
  <si>
    <t>ODOMETRO</t>
  </si>
  <si>
    <t>MODEN</t>
  </si>
  <si>
    <t>NIVEL ANTIGUO</t>
  </si>
  <si>
    <t>TEODOLO ANTIGUO</t>
  </si>
  <si>
    <t>NEGRO/BEIGE</t>
  </si>
  <si>
    <t xml:space="preserve">#16 BAJA </t>
  </si>
  <si>
    <t>TC500FLIOO</t>
  </si>
  <si>
    <t>INTELBRAC</t>
  </si>
  <si>
    <t>SIN CARGADOR #22</t>
  </si>
  <si>
    <t>JET7110ET-05</t>
  </si>
  <si>
    <t>GEOECO</t>
  </si>
  <si>
    <t>ESTACION TOTAL ELECTRICO</t>
  </si>
  <si>
    <t>BLANCA CON GRIS</t>
  </si>
  <si>
    <t>JUEGO EJECUTIVO PORMA DE U  COMPLETO</t>
  </si>
  <si>
    <t>MUEBLE PARA EQUIPO DE COMPUTO</t>
  </si>
  <si>
    <t>SILLA TUBULAR</t>
  </si>
  <si>
    <t>SILLA DE DOS ASIENTOS PLASTICO DURO</t>
  </si>
  <si>
    <t>SILLA IMITACION</t>
  </si>
  <si>
    <t>GABINETE MADERA</t>
  </si>
  <si>
    <t>SILLA GIRATORIAIMITACION PIEL</t>
  </si>
  <si>
    <t>LATITUD 3520</t>
  </si>
  <si>
    <t>MI50</t>
  </si>
  <si>
    <t>VNB3M38372</t>
  </si>
  <si>
    <t>MXL226128Y</t>
  </si>
  <si>
    <t>PANTALLA MONITOR</t>
  </si>
  <si>
    <t>00045-638-412-316</t>
  </si>
  <si>
    <t xml:space="preserve">#3 SIN FUNCION </t>
  </si>
  <si>
    <t>C501172154</t>
  </si>
  <si>
    <t>CNB8J4T5FN</t>
  </si>
  <si>
    <t xml:space="preserve">#2 BAJA , SIN FUNCION </t>
  </si>
  <si>
    <t>PANTALLA (CPU)</t>
  </si>
  <si>
    <t>CR768-80091</t>
  </si>
  <si>
    <t>HPOFFICE</t>
  </si>
  <si>
    <t>IMPRESORA DOBLE CARTA</t>
  </si>
  <si>
    <t>CN5AE372Z4</t>
  </si>
  <si>
    <t>MPRESORA</t>
  </si>
  <si>
    <t>1848SC108E48</t>
  </si>
  <si>
    <t>AQUATECH</t>
  </si>
  <si>
    <t>OOMAPAS</t>
  </si>
  <si>
    <t>STERLING</t>
  </si>
  <si>
    <t>CAMION</t>
  </si>
  <si>
    <t>2FZHAZAS72AJ84738</t>
  </si>
  <si>
    <t>TOTAL</t>
  </si>
  <si>
    <t>TESORERIA</t>
  </si>
  <si>
    <t>PLANEACION Y DESARROLLO</t>
  </si>
  <si>
    <t>SUB AGENCIA FISCAL</t>
  </si>
  <si>
    <t>CONTRALORIA</t>
  </si>
  <si>
    <t>COMUNICACIÓN SOCIAL</t>
  </si>
  <si>
    <t>DEPORTE</t>
  </si>
  <si>
    <t>ENLACE Y TRANSPARENCIA</t>
  </si>
  <si>
    <t>PROTECCION CIVIL</t>
  </si>
  <si>
    <t>INGRESOS</t>
  </si>
  <si>
    <t>RECURSOS HUMANOS</t>
  </si>
  <si>
    <t>EVENTOS</t>
  </si>
  <si>
    <t>DESARROLLO RURAL</t>
  </si>
  <si>
    <t>ECOLOGIA</t>
  </si>
  <si>
    <t>DIRECCION DE LA MUJER</t>
  </si>
  <si>
    <t>SECTOR SALUD</t>
  </si>
  <si>
    <t>RECLUTAMIENTO</t>
  </si>
  <si>
    <t>EDUCACION CULTURA</t>
  </si>
  <si>
    <t>BIBLIOTECA CPO 77</t>
  </si>
  <si>
    <t>BIBLIOTECA BACUM</t>
  </si>
  <si>
    <t>CCA BACUM</t>
  </si>
  <si>
    <t>CCA FCO JAVIER MINA</t>
  </si>
  <si>
    <t>CCA SAN JOSE</t>
  </si>
  <si>
    <t>OBRAS PUBLICAS</t>
  </si>
  <si>
    <t>PLANTAS PURIFICADORAS</t>
  </si>
  <si>
    <t>SERVICIOS PUBLIOS</t>
  </si>
  <si>
    <t>TRANSPORTES</t>
  </si>
  <si>
    <t>RASTRO MUNICIPAL</t>
  </si>
  <si>
    <t>COCINAS</t>
  </si>
  <si>
    <t>ESTANCIAS INFANTILES</t>
  </si>
  <si>
    <t>DELEGACIONES</t>
  </si>
  <si>
    <t>SEG MOB</t>
  </si>
  <si>
    <t>SEG EC</t>
  </si>
  <si>
    <t>VEHICULO SEG PUB</t>
  </si>
  <si>
    <t>UNIDADES ADMINISTRATIVAS</t>
  </si>
  <si>
    <t>#</t>
  </si>
  <si>
    <t>MONTOS</t>
  </si>
  <si>
    <t>U63885J1N975842</t>
  </si>
  <si>
    <t>NUEVO #12</t>
  </si>
  <si>
    <t xml:space="preserve">MONIOR CON CPU INTEGRADO </t>
  </si>
  <si>
    <t>AIO IC</t>
  </si>
  <si>
    <t>MP-NX51A1800</t>
  </si>
  <si>
    <t>MP-313ZV8</t>
  </si>
  <si>
    <t>WCJ1Y43827</t>
  </si>
  <si>
    <t xml:space="preserve">GRIS </t>
  </si>
  <si>
    <t>VOSTRO 3400</t>
  </si>
  <si>
    <t>6P4PNJ3</t>
  </si>
  <si>
    <t>PCJ941949</t>
  </si>
  <si>
    <t>UBR</t>
  </si>
  <si>
    <t>AIO 200</t>
  </si>
  <si>
    <t>8CC1423D3P</t>
  </si>
  <si>
    <t>3511 PLATINIUM</t>
  </si>
  <si>
    <t>4YJN7K3</t>
  </si>
  <si>
    <t>DELL INSPIRION</t>
  </si>
  <si>
    <t>AIO 5400</t>
  </si>
  <si>
    <t xml:space="preserve">DP/N </t>
  </si>
  <si>
    <t>UMAV</t>
  </si>
  <si>
    <t>VOSTRO 3511</t>
  </si>
  <si>
    <t>8JV3ZJ3</t>
  </si>
  <si>
    <t xml:space="preserve">DIR. SEG. PUB. </t>
  </si>
  <si>
    <t>ITALIKA</t>
  </si>
  <si>
    <t>LZSK8EPA9NF006301</t>
  </si>
  <si>
    <t>MOTOCICLETA V200</t>
  </si>
  <si>
    <t>LZSK8EPA1F006289</t>
  </si>
  <si>
    <t>LZSK8EPAXNF005593</t>
  </si>
  <si>
    <t>CUATRIMOTO</t>
  </si>
  <si>
    <t>LRPK4EKC7NE008844</t>
  </si>
  <si>
    <t>LRPK4EKCNE006256</t>
  </si>
  <si>
    <t>MONITOR 21.50"</t>
  </si>
  <si>
    <t>CN/04D9T1</t>
  </si>
  <si>
    <t>DP/NOF2JV2</t>
  </si>
  <si>
    <t>CN/0DMV3P</t>
  </si>
  <si>
    <t>JT04933</t>
  </si>
  <si>
    <t>DS-530</t>
  </si>
  <si>
    <t>Y7/9700</t>
  </si>
  <si>
    <t>COMPUTADORA/DECLARACIONES</t>
  </si>
  <si>
    <t xml:space="preserve">CAMARA  </t>
  </si>
  <si>
    <t>KIT EOS</t>
  </si>
  <si>
    <t>T7EF</t>
  </si>
  <si>
    <t>CAMARAS CIRCUITO CERRADO</t>
  </si>
  <si>
    <t>CERTE C</t>
  </si>
  <si>
    <t>PODADORA</t>
  </si>
  <si>
    <t>NEGRO/NARANJA</t>
  </si>
  <si>
    <t>PE20MG0500E</t>
  </si>
  <si>
    <t>CAMARAS DE VIGILACION</t>
  </si>
  <si>
    <t>15/07/202</t>
  </si>
  <si>
    <t>HONDA</t>
  </si>
  <si>
    <t>GVC160</t>
  </si>
  <si>
    <t>NO</t>
  </si>
  <si>
    <t>DESBROZADERA</t>
  </si>
  <si>
    <t>SOPLADORA 08 1.1 44 KG</t>
  </si>
  <si>
    <t>TERMONEBULIZADOR</t>
  </si>
  <si>
    <t>SWNGFOG</t>
  </si>
  <si>
    <t>KORE</t>
  </si>
  <si>
    <t>15DC003</t>
  </si>
  <si>
    <t>CAMARA</t>
  </si>
  <si>
    <t>NIKON</t>
  </si>
  <si>
    <t>ROBADA</t>
  </si>
  <si>
    <t>ELF121D</t>
  </si>
  <si>
    <t>ELF121D7042112516</t>
  </si>
  <si>
    <t>PAQUTE CAMARA DE SEGURIDAD</t>
  </si>
  <si>
    <t>ARCHIVERO</t>
  </si>
  <si>
    <t>MINISPLI 1.5 TON</t>
  </si>
  <si>
    <t>SCD9466KN7</t>
  </si>
  <si>
    <t>5CD9435K3N</t>
  </si>
  <si>
    <t>X4GL01938</t>
  </si>
  <si>
    <t>112BNHMW</t>
  </si>
  <si>
    <t>PD9112BNHU</t>
  </si>
  <si>
    <t>AC-916608</t>
  </si>
  <si>
    <t>SPECTRA</t>
  </si>
  <si>
    <t>IA20966B</t>
  </si>
  <si>
    <t>U63980J9N256578</t>
  </si>
  <si>
    <t>PRESIDENCIA NO SIRVE</t>
  </si>
  <si>
    <t>FXHG7HA153022</t>
  </si>
  <si>
    <t>185LM00019</t>
  </si>
  <si>
    <t>1635SC50XBK8</t>
  </si>
  <si>
    <t>11-084K</t>
  </si>
  <si>
    <t>POWER- PRO</t>
  </si>
  <si>
    <t>AREA CONTABILIDAD</t>
  </si>
  <si>
    <t>TESORERIA OFICINA DOS</t>
  </si>
  <si>
    <t>AREA DE COMPRAS</t>
  </si>
  <si>
    <t>AREA DE ARCHIVO</t>
  </si>
  <si>
    <t>AUXILIAR DE CONTABILIDAD 1</t>
  </si>
  <si>
    <t>AUXILIAR DE CONTABILIDAD 2</t>
  </si>
  <si>
    <t>VORTRED</t>
  </si>
  <si>
    <t>V-930273</t>
  </si>
  <si>
    <t>CPU VOSTRO DELL</t>
  </si>
  <si>
    <t>ISB SOLA BASIC</t>
  </si>
  <si>
    <t>480VA</t>
  </si>
  <si>
    <t>COMODATO POR ISAF</t>
  </si>
  <si>
    <t>MP-21JP7V</t>
  </si>
  <si>
    <t>17NAC9X</t>
  </si>
  <si>
    <t>8SSM50065178AVLC</t>
  </si>
  <si>
    <t>NO ENCONTRADO</t>
  </si>
  <si>
    <t>NO SE ENCONTRO</t>
  </si>
  <si>
    <t>INVESTIGADOR</t>
  </si>
  <si>
    <t>CONTRALORA</t>
  </si>
  <si>
    <t>SUSTANCIADOR</t>
  </si>
  <si>
    <t>STEREM</t>
  </si>
  <si>
    <t>99EA74R</t>
  </si>
  <si>
    <t>99KOOBA</t>
  </si>
  <si>
    <t>PROGRAMADO PARA BAJA</t>
  </si>
  <si>
    <t>SILLA ACOJINADA SECRETARIA</t>
  </si>
  <si>
    <t xml:space="preserve">SILLAS DE VISITA ACOJINADAS </t>
  </si>
  <si>
    <t>S/c</t>
  </si>
  <si>
    <t>GRIS CLARO</t>
  </si>
  <si>
    <t>AR-M317</t>
  </si>
  <si>
    <t>.</t>
  </si>
  <si>
    <t>ARCHIVEROS DE 4 CAJONES</t>
  </si>
  <si>
    <t>SILLA GIRATORIA / AZUL</t>
  </si>
  <si>
    <t>SILLA EJECUTIVA GIRATORIA/AZUL</t>
  </si>
  <si>
    <t>SILLA GIRATORIA/AZUL</t>
  </si>
  <si>
    <t>SILLA SECRETARIAL GIRATORIA/AZUL</t>
  </si>
  <si>
    <t xml:space="preserve">#10  </t>
  </si>
  <si>
    <t xml:space="preserve">SERV. PUB. </t>
  </si>
  <si>
    <t>MICRO SEA</t>
  </si>
  <si>
    <t xml:space="preserve">MESA TIPO ESCRITORIO, SIN CAJONES </t>
  </si>
  <si>
    <t xml:space="preserve">PINTARRON </t>
  </si>
  <si>
    <t xml:space="preserve">MITAD DE MOSTRADOR </t>
  </si>
  <si>
    <t xml:space="preserve">ESCRITORIO TIPO L </t>
  </si>
  <si>
    <t>ESCRITORIO RECTANGULAR</t>
  </si>
  <si>
    <t>SILLA ACOJINADA EJECUTIVA</t>
  </si>
  <si>
    <t xml:space="preserve">SILLA DE PLASTICO </t>
  </si>
  <si>
    <t>23 ENCONTRADAS</t>
  </si>
  <si>
    <t>MITAD DEL MOSTRADOR</t>
  </si>
  <si>
    <t>AUXILIAR 3</t>
  </si>
  <si>
    <t xml:space="preserve">ESCRITORIO SIN CAJONES </t>
  </si>
  <si>
    <r>
      <rPr>
        <sz val="10"/>
        <color theme="1"/>
        <rFont val="Calibri"/>
        <family val="2"/>
        <scheme val="minor"/>
      </rPr>
      <t>SILLA EJECUTIVA</t>
    </r>
    <r>
      <rPr>
        <sz val="11"/>
        <color theme="1"/>
        <rFont val="Calibri"/>
        <family val="2"/>
        <scheme val="minor"/>
      </rPr>
      <t xml:space="preserve"> </t>
    </r>
  </si>
  <si>
    <t>DELL AUX</t>
  </si>
  <si>
    <t xml:space="preserve">ARCHIVERO DE METAL </t>
  </si>
  <si>
    <t xml:space="preserve">2 CAJONES </t>
  </si>
  <si>
    <t>PRESTADO A COMPRAS</t>
  </si>
  <si>
    <t xml:space="preserve"> DE VISITAS</t>
  </si>
  <si>
    <t>SILLA EJCUTIVA</t>
  </si>
  <si>
    <t xml:space="preserve">MONITOR PANTALLA </t>
  </si>
  <si>
    <t>ACE</t>
  </si>
  <si>
    <t>EVOTEC</t>
  </si>
  <si>
    <t>SOLO HAY UNO</t>
  </si>
  <si>
    <t xml:space="preserve">ESCRITORIO RECTANGULAR </t>
  </si>
  <si>
    <t>LAP TOP 15"</t>
  </si>
  <si>
    <t>PRESTADO A SINDICATURA</t>
  </si>
  <si>
    <t>COM-531</t>
  </si>
  <si>
    <t>_______________________________</t>
  </si>
  <si>
    <t xml:space="preserve">C. GILBERTO MORENO VALENZUELA </t>
  </si>
  <si>
    <t xml:space="preserve">      RESPONSABLE DE RESGUARDO </t>
  </si>
  <si>
    <t xml:space="preserve">               ________________________________________</t>
  </si>
  <si>
    <t xml:space="preserve">                                  ING. XIMENA GIL ROMERO</t>
  </si>
  <si>
    <t xml:space="preserve">CONTRALOR MUNICIPAL DEL H. AYUNTAMIENTO DE BACUM </t>
  </si>
  <si>
    <t>TOUCH SMART</t>
  </si>
  <si>
    <t>P1102W</t>
  </si>
  <si>
    <t>SILLA DE PLASTICO DURO</t>
  </si>
  <si>
    <t>THINK CENTRE</t>
  </si>
  <si>
    <t>TRUEBAS</t>
  </si>
  <si>
    <t>5-V-100MA</t>
  </si>
  <si>
    <t>KM-104</t>
  </si>
  <si>
    <t>NOMBRE Y DESCRIPCION DEL MONUMENTO</t>
  </si>
  <si>
    <t>UBICACIÓN</t>
  </si>
  <si>
    <t>BUSTO DE BENITO JUAREZ DE CONCRETO</t>
  </si>
  <si>
    <t>BRONCE</t>
  </si>
  <si>
    <t>H. AYUNTAMIENTO DE BACUM</t>
  </si>
  <si>
    <t>BUSTO DE MIGUEL HIDALGO DE CONCRETO</t>
  </si>
  <si>
    <t>BUSTO</t>
  </si>
  <si>
    <t>PLAZA PUBLICA CAMPO 77</t>
  </si>
  <si>
    <t>H. AYUNTAMIENTO DE BÁCUM, SONORA</t>
  </si>
  <si>
    <t>FECHA: 15 DE DICIEMBRE DEL 2022</t>
  </si>
  <si>
    <t>RELACION DE MONTOS POR DIRECCIONES</t>
  </si>
  <si>
    <t>MINISPLIT OFICINA SAN JOSE</t>
  </si>
  <si>
    <t>ARCHIVERO CUATRO CAJONES METAL</t>
  </si>
  <si>
    <t>ARCHIVERO TRES CAJONES METALICO</t>
  </si>
  <si>
    <t>ESCRITORIO DOS CAJONES FORMAICA</t>
  </si>
  <si>
    <t>SILLAS DE VISITA DE PLASTICO</t>
  </si>
  <si>
    <t>POZO</t>
  </si>
  <si>
    <t xml:space="preserve">MINISPLIT  </t>
  </si>
  <si>
    <t>DU VENTUS</t>
  </si>
  <si>
    <t>NOVA CLASIC</t>
  </si>
  <si>
    <t>1VR9M241F001020396</t>
  </si>
  <si>
    <t>MESITA 1 MT METALICA</t>
  </si>
  <si>
    <t>ESCRITORIO 2 CAJONES FORMAICA</t>
  </si>
  <si>
    <t>CORE</t>
  </si>
  <si>
    <t>TMXL938018D</t>
  </si>
  <si>
    <t>21/08/00 F</t>
  </si>
  <si>
    <t>CN-0MC040-64180-616-59A5</t>
  </si>
  <si>
    <t>21/10/21 46-00D</t>
  </si>
  <si>
    <t>IMPRESORA RENTADA</t>
  </si>
  <si>
    <t>21/10/21 -13-00 F</t>
  </si>
  <si>
    <t>00194-894-55-948</t>
  </si>
  <si>
    <t>21/10/21-00-R</t>
  </si>
  <si>
    <t>V515</t>
  </si>
  <si>
    <t>CNC714PMPH</t>
  </si>
  <si>
    <t>24-21/10/21-00-R</t>
  </si>
  <si>
    <t>M2070</t>
  </si>
  <si>
    <t>27-21/10/21-00-R</t>
  </si>
  <si>
    <t>1847MR062BD8</t>
  </si>
  <si>
    <t>21/10/21-0R</t>
  </si>
  <si>
    <t>VTECH</t>
  </si>
  <si>
    <t>VTC500</t>
  </si>
  <si>
    <t>NUEVO FALTA FACT</t>
  </si>
  <si>
    <t>VTC500W5072955</t>
  </si>
  <si>
    <t>TSS-18W8</t>
  </si>
  <si>
    <t>TS1858F88</t>
  </si>
  <si>
    <t>21/10/21-6-00-F</t>
  </si>
  <si>
    <t>1846MR07B7E8</t>
  </si>
  <si>
    <t>21/10/21-10-00-F</t>
  </si>
  <si>
    <t>MTG</t>
  </si>
  <si>
    <t>2SN35843</t>
  </si>
  <si>
    <t>SA300</t>
  </si>
  <si>
    <t>V8C7H9NBS02181B</t>
  </si>
  <si>
    <t>21/10/21 2-DS</t>
  </si>
  <si>
    <t>500 WATTS</t>
  </si>
  <si>
    <t>21/10/21-49-00-D</t>
  </si>
  <si>
    <t>184856106L78</t>
  </si>
  <si>
    <t>21/10/21-47-00-D</t>
  </si>
  <si>
    <t>25/10/21-11-S</t>
  </si>
  <si>
    <t>RANGER</t>
  </si>
  <si>
    <t>FORD RANGER</t>
  </si>
  <si>
    <t>1FTYR15E07PA46951</t>
  </si>
  <si>
    <t>A-03</t>
  </si>
  <si>
    <t>GMC-350</t>
  </si>
  <si>
    <t>BLANCA/ROJO</t>
  </si>
  <si>
    <t xml:space="preserve">BLANCA </t>
  </si>
  <si>
    <t>3FRXF75B2SV174413</t>
  </si>
  <si>
    <t>1HSHXAHR27336638</t>
  </si>
  <si>
    <t>RECOLECTOR DE BASURA</t>
  </si>
  <si>
    <t>3GBM7H1C17M114623</t>
  </si>
  <si>
    <t>UBR VAN</t>
  </si>
  <si>
    <t>CAMION DE PASAJEROS</t>
  </si>
  <si>
    <t>PROPIEDAD DE SECUNDARIA SAN JOSE</t>
  </si>
  <si>
    <t>uno</t>
  </si>
  <si>
    <t xml:space="preserve">scaner </t>
  </si>
  <si>
    <t>blanco</t>
  </si>
  <si>
    <t>hp</t>
  </si>
  <si>
    <t>pro 2000</t>
  </si>
  <si>
    <t>cn2bb209z</t>
  </si>
  <si>
    <t>s/c</t>
  </si>
  <si>
    <t>si</t>
  </si>
  <si>
    <t>TINKPAD</t>
  </si>
  <si>
    <t>PF-33CWRN</t>
  </si>
  <si>
    <t xml:space="preserve">SI </t>
  </si>
  <si>
    <t xml:space="preserve">P2040W </t>
  </si>
  <si>
    <t>LBWA1ZZ1CA</t>
  </si>
  <si>
    <t xml:space="preserve">MOTOSIERRA </t>
  </si>
  <si>
    <t>MS170/16</t>
  </si>
  <si>
    <t xml:space="preserve">MINISPLIT </t>
  </si>
  <si>
    <t>FRIKKO</t>
  </si>
  <si>
    <t>FKCS1L182C</t>
  </si>
  <si>
    <t>S-2023-08-OD-03-0169/S-202</t>
  </si>
  <si>
    <t>INSPIRON 35325</t>
  </si>
  <si>
    <t>FYHZ5W3</t>
  </si>
  <si>
    <t>VCJ2745604</t>
  </si>
  <si>
    <t>20WW4BRZ60</t>
  </si>
  <si>
    <t>MINISPLIT 1.5 TON.</t>
  </si>
  <si>
    <t>DUVENTUS</t>
  </si>
  <si>
    <t>IVR9M181FOO1</t>
  </si>
  <si>
    <t>IVR9M181FOO1020145</t>
  </si>
  <si>
    <t>#22</t>
  </si>
  <si>
    <t>JESUS OSVALDO VELARDE GASTELUM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</si>
</sst>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0.000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rgb="FF3F3F3F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8"/>
      <color rgb="FF3F3F3F"/>
      <name val="Arial"/>
      <family val="2"/>
    </font>
    <font>
      <b/>
      <sz val="8"/>
      <color rgb="FF3F3F3F"/>
      <name val="Arial"/>
      <family val="2"/>
    </font>
    <font>
      <b/>
      <sz val="7"/>
      <color theme="1"/>
      <name val="Arial"/>
      <family val="2"/>
    </font>
    <font>
      <b/>
      <sz val="11"/>
      <color theme="0"/>
      <name val="Calibri"/>
      <family val="2"/>
      <scheme val="minor"/>
    </font>
    <font>
      <sz val="7"/>
      <color rgb="FF3F3F3F"/>
      <name val="Arial"/>
      <family val="2"/>
    </font>
    <font>
      <b/>
      <sz val="10"/>
      <color theme="1"/>
      <name val="Calibri"/>
      <family val="2"/>
      <scheme val="minor"/>
    </font>
    <font>
      <sz val="13.5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b/>
      <sz val="7.5"/>
      <name val="Arial"/>
      <family val="2"/>
    </font>
    <font>
      <b/>
      <sz val="9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6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11"/>
      <color theme="1"/>
      <name val="Arial"/>
      <family val="2"/>
    </font>
    <font>
      <u/>
      <sz val="8"/>
      <color theme="1"/>
      <name val="Arial"/>
      <family val="2"/>
    </font>
    <font>
      <b/>
      <u/>
      <sz val="8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sz val="14"/>
      <name val="Arial"/>
      <family val="2"/>
    </font>
    <font>
      <u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6"/>
      <name val="Arial"/>
      <family val="2"/>
    </font>
    <font>
      <sz val="10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name val="Arial"/>
      <family val="2"/>
    </font>
    <font>
      <b/>
      <sz val="10.5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3F3F3F"/>
      <name val="Calibri"/>
      <family val="2"/>
      <scheme val="minor"/>
    </font>
    <font>
      <sz val="9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5"/>
      <name val="Arial"/>
      <family val="2"/>
    </font>
    <font>
      <b/>
      <sz val="12"/>
      <color rgb="FF000000"/>
      <name val="Calibri"/>
      <family val="2"/>
      <scheme val="minor"/>
    </font>
    <font>
      <sz val="7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9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3F3F3F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23" fillId="2" borderId="30" applyNumberFormat="0" applyAlignment="0" applyProtection="0"/>
    <xf numFmtId="0" fontId="27" fillId="10" borderId="46" applyNumberFormat="0" applyAlignment="0" applyProtection="0"/>
  </cellStyleXfs>
  <cellXfs count="1349">
    <xf numFmtId="0" fontId="0" fillId="0" borderId="0" xfId="0"/>
    <xf numFmtId="0" fontId="0" fillId="0" borderId="0" xfId="0" applyFont="1"/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44" fontId="0" fillId="0" borderId="2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/>
    <xf numFmtId="0" fontId="6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1" applyFont="1"/>
    <xf numFmtId="0" fontId="7" fillId="0" borderId="0" xfId="0" applyFont="1"/>
    <xf numFmtId="0" fontId="8" fillId="3" borderId="12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wrapText="1"/>
    </xf>
    <xf numFmtId="0" fontId="10" fillId="4" borderId="2" xfId="0" applyFont="1" applyFill="1" applyBorder="1" applyAlignment="1">
      <alignment horizontal="left" wrapText="1"/>
    </xf>
    <xf numFmtId="0" fontId="10" fillId="4" borderId="2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44" fontId="10" fillId="4" borderId="2" xfId="1" applyFont="1" applyFill="1" applyBorder="1" applyAlignment="1">
      <alignment horizontal="center"/>
    </xf>
    <xf numFmtId="0" fontId="10" fillId="4" borderId="2" xfId="0" applyFont="1" applyFill="1" applyBorder="1"/>
    <xf numFmtId="0" fontId="10" fillId="4" borderId="2" xfId="0" applyFont="1" applyFill="1" applyBorder="1" applyAlignment="1">
      <alignment horizontal="right" wrapText="1"/>
    </xf>
    <xf numFmtId="44" fontId="10" fillId="4" borderId="2" xfId="1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right"/>
    </xf>
    <xf numFmtId="44" fontId="7" fillId="4" borderId="2" xfId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4" borderId="0" xfId="0" applyFill="1" applyBorder="1"/>
    <xf numFmtId="44" fontId="0" fillId="4" borderId="0" xfId="1" applyFont="1" applyFill="1" applyBorder="1"/>
    <xf numFmtId="0" fontId="12" fillId="0" borderId="0" xfId="0" applyFont="1"/>
    <xf numFmtId="44" fontId="12" fillId="0" borderId="0" xfId="1" applyFont="1"/>
    <xf numFmtId="0" fontId="10" fillId="5" borderId="2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vertical="center"/>
    </xf>
    <xf numFmtId="1" fontId="10" fillId="4" borderId="2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0" fillId="4" borderId="2" xfId="0" applyFill="1" applyBorder="1"/>
    <xf numFmtId="44" fontId="0" fillId="4" borderId="2" xfId="1" applyFont="1" applyFill="1" applyBorder="1"/>
    <xf numFmtId="0" fontId="10" fillId="4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 readingOrder="1"/>
    </xf>
    <xf numFmtId="0" fontId="15" fillId="4" borderId="2" xfId="0" applyFont="1" applyFill="1" applyBorder="1" applyAlignment="1">
      <alignment horizontal="center" vertical="center" wrapText="1"/>
    </xf>
    <xf numFmtId="44" fontId="15" fillId="4" borderId="2" xfId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wrapText="1"/>
    </xf>
    <xf numFmtId="44" fontId="15" fillId="4" borderId="2" xfId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44" fontId="0" fillId="0" borderId="2" xfId="1" applyFont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/>
    <xf numFmtId="0" fontId="16" fillId="4" borderId="2" xfId="0" applyFont="1" applyFill="1" applyBorder="1"/>
    <xf numFmtId="0" fontId="16" fillId="4" borderId="0" xfId="0" applyFont="1" applyFill="1" applyBorder="1"/>
    <xf numFmtId="0" fontId="16" fillId="4" borderId="2" xfId="0" applyFont="1" applyFill="1" applyBorder="1" applyAlignment="1">
      <alignment horizontal="center" vertical="center"/>
    </xf>
    <xf numFmtId="8" fontId="16" fillId="4" borderId="2" xfId="1" applyNumberFormat="1" applyFont="1" applyFill="1" applyBorder="1"/>
    <xf numFmtId="0" fontId="10" fillId="4" borderId="2" xfId="0" applyFont="1" applyFill="1" applyBorder="1" applyAlignment="1"/>
    <xf numFmtId="0" fontId="17" fillId="7" borderId="2" xfId="0" applyFont="1" applyFill="1" applyBorder="1" applyAlignment="1">
      <alignment horizontal="center" wrapText="1"/>
    </xf>
    <xf numFmtId="0" fontId="17" fillId="7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0" fillId="4" borderId="18" xfId="0" applyFont="1" applyFill="1" applyBorder="1" applyAlignment="1">
      <alignment wrapText="1"/>
    </xf>
    <xf numFmtId="0" fontId="7" fillId="4" borderId="2" xfId="0" applyFont="1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2" fillId="2" borderId="1" xfId="2"/>
    <xf numFmtId="0" fontId="10" fillId="4" borderId="18" xfId="0" applyFont="1" applyFill="1" applyBorder="1"/>
    <xf numFmtId="0" fontId="10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right" vertical="center"/>
    </xf>
    <xf numFmtId="44" fontId="10" fillId="4" borderId="2" xfId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7" fillId="6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right"/>
    </xf>
    <xf numFmtId="44" fontId="10" fillId="0" borderId="2" xfId="1" applyFont="1" applyBorder="1" applyAlignment="1">
      <alignment horizontal="center"/>
    </xf>
    <xf numFmtId="0" fontId="11" fillId="0" borderId="0" xfId="0" applyFont="1" applyBorder="1" applyAlignment="1">
      <alignment vertical="center" wrapText="1" readingOrder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44" fontId="16" fillId="0" borderId="0" xfId="1" applyFont="1"/>
    <xf numFmtId="0" fontId="13" fillId="5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44" fontId="8" fillId="0" borderId="2" xfId="1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2" xfId="0" applyFont="1" applyFill="1" applyBorder="1"/>
    <xf numFmtId="0" fontId="13" fillId="4" borderId="2" xfId="0" applyFont="1" applyFill="1" applyBorder="1" applyAlignment="1">
      <alignment horizontal="left"/>
    </xf>
    <xf numFmtId="44" fontId="13" fillId="4" borderId="2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left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19" fillId="8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44" fontId="19" fillId="0" borderId="2" xfId="1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wrapText="1"/>
    </xf>
    <xf numFmtId="0" fontId="13" fillId="4" borderId="2" xfId="0" applyFont="1" applyFill="1" applyBorder="1" applyAlignment="1">
      <alignment horizontal="center" wrapText="1"/>
    </xf>
    <xf numFmtId="44" fontId="13" fillId="4" borderId="2" xfId="1" applyFont="1" applyFill="1" applyBorder="1" applyAlignment="1">
      <alignment horizontal="center" wrapText="1"/>
    </xf>
    <xf numFmtId="0" fontId="13" fillId="4" borderId="2" xfId="0" applyFont="1" applyFill="1" applyBorder="1" applyAlignment="1"/>
    <xf numFmtId="0" fontId="13" fillId="4" borderId="0" xfId="0" applyFont="1" applyFill="1" applyBorder="1" applyAlignment="1">
      <alignment horizontal="left"/>
    </xf>
    <xf numFmtId="0" fontId="8" fillId="8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left"/>
    </xf>
    <xf numFmtId="44" fontId="13" fillId="0" borderId="2" xfId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44" fontId="10" fillId="0" borderId="2" xfId="1" applyFont="1" applyBorder="1" applyAlignment="1">
      <alignment horizontal="center" vertical="center"/>
    </xf>
    <xf numFmtId="0" fontId="17" fillId="8" borderId="2" xfId="0" applyFont="1" applyFill="1" applyBorder="1" applyAlignment="1">
      <alignment horizontal="center" wrapText="1"/>
    </xf>
    <xf numFmtId="0" fontId="21" fillId="4" borderId="2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left"/>
    </xf>
    <xf numFmtId="44" fontId="21" fillId="4" borderId="2" xfId="1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 wrapText="1"/>
    </xf>
    <xf numFmtId="0" fontId="21" fillId="4" borderId="2" xfId="0" applyFont="1" applyFill="1" applyBorder="1" applyAlignment="1">
      <alignment horizontal="left" wrapText="1"/>
    </xf>
    <xf numFmtId="44" fontId="21" fillId="4" borderId="2" xfId="1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8" borderId="18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4" borderId="18" xfId="0" applyFont="1" applyFill="1" applyBorder="1" applyAlignment="1">
      <alignment horizontal="left"/>
    </xf>
    <xf numFmtId="0" fontId="7" fillId="4" borderId="18" xfId="0" applyFont="1" applyFill="1" applyBorder="1" applyAlignment="1">
      <alignment horizontal="left"/>
    </xf>
    <xf numFmtId="0" fontId="22" fillId="8" borderId="18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25" xfId="0" applyFont="1" applyFill="1" applyBorder="1" applyAlignment="1">
      <alignment horizontal="center"/>
    </xf>
    <xf numFmtId="0" fontId="10" fillId="4" borderId="25" xfId="0" applyFont="1" applyFill="1" applyBorder="1"/>
    <xf numFmtId="0" fontId="10" fillId="4" borderId="25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center" vertical="center" wrapText="1"/>
    </xf>
    <xf numFmtId="44" fontId="10" fillId="4" borderId="25" xfId="1" applyFont="1" applyFill="1" applyBorder="1" applyAlignment="1">
      <alignment horizontal="center"/>
    </xf>
    <xf numFmtId="0" fontId="10" fillId="0" borderId="2" xfId="0" applyFont="1" applyBorder="1"/>
    <xf numFmtId="0" fontId="10" fillId="4" borderId="27" xfId="0" applyFont="1" applyFill="1" applyBorder="1" applyAlignment="1">
      <alignment horizontal="center" wrapText="1"/>
    </xf>
    <xf numFmtId="0" fontId="10" fillId="4" borderId="26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left" wrapText="1"/>
    </xf>
    <xf numFmtId="0" fontId="10" fillId="4" borderId="26" xfId="0" applyFont="1" applyFill="1" applyBorder="1" applyAlignment="1">
      <alignment horizontal="left"/>
    </xf>
    <xf numFmtId="0" fontId="10" fillId="4" borderId="26" xfId="0" applyFont="1" applyFill="1" applyBorder="1" applyAlignment="1">
      <alignment horizontal="center"/>
    </xf>
    <xf numFmtId="44" fontId="10" fillId="4" borderId="26" xfId="1" applyFont="1" applyFill="1" applyBorder="1" applyAlignment="1">
      <alignment horizontal="center"/>
    </xf>
    <xf numFmtId="164" fontId="10" fillId="4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2" xfId="0" applyFont="1" applyFill="1" applyBorder="1" applyAlignment="1">
      <alignment horizontal="left"/>
    </xf>
    <xf numFmtId="164" fontId="10" fillId="0" borderId="2" xfId="0" applyNumberFormat="1" applyFont="1" applyFill="1" applyBorder="1" applyAlignment="1">
      <alignment horizontal="center"/>
    </xf>
    <xf numFmtId="0" fontId="10" fillId="4" borderId="25" xfId="0" applyFont="1" applyFill="1" applyBorder="1" applyAlignment="1">
      <alignment horizontal="left" wrapText="1"/>
    </xf>
    <xf numFmtId="164" fontId="10" fillId="4" borderId="25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44" fontId="7" fillId="0" borderId="2" xfId="1" applyFont="1" applyBorder="1" applyAlignment="1">
      <alignment horizontal="center"/>
    </xf>
    <xf numFmtId="0" fontId="24" fillId="2" borderId="1" xfId="2" applyFont="1" applyAlignment="1">
      <alignment horizontal="center"/>
    </xf>
    <xf numFmtId="0" fontId="24" fillId="2" borderId="1" xfId="2" applyFont="1" applyAlignment="1">
      <alignment horizontal="left"/>
    </xf>
    <xf numFmtId="0" fontId="24" fillId="2" borderId="1" xfId="2" applyFont="1" applyAlignment="1">
      <alignment horizontal="left" wrapText="1"/>
    </xf>
    <xf numFmtId="0" fontId="25" fillId="2" borderId="1" xfId="2" applyFont="1" applyAlignment="1">
      <alignment horizontal="left"/>
    </xf>
    <xf numFmtId="44" fontId="25" fillId="2" borderId="1" xfId="1" applyFont="1" applyFill="1" applyBorder="1" applyAlignment="1">
      <alignment horizontal="center"/>
    </xf>
    <xf numFmtId="0" fontId="25" fillId="2" borderId="1" xfId="2" applyFont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4" borderId="0" xfId="0" applyFont="1" applyFill="1" applyAlignment="1">
      <alignment horizontal="center"/>
    </xf>
    <xf numFmtId="0" fontId="10" fillId="5" borderId="2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24" fillId="4" borderId="1" xfId="2" applyFont="1" applyFill="1" applyAlignment="1">
      <alignment horizontal="center"/>
    </xf>
    <xf numFmtId="0" fontId="24" fillId="4" borderId="1" xfId="2" applyFont="1" applyFill="1" applyAlignment="1">
      <alignment horizontal="left"/>
    </xf>
    <xf numFmtId="44" fontId="24" fillId="4" borderId="1" xfId="1" applyFont="1" applyFill="1" applyBorder="1" applyAlignment="1">
      <alignment horizontal="center"/>
    </xf>
    <xf numFmtId="0" fontId="25" fillId="4" borderId="1" xfId="2" applyFont="1" applyFill="1" applyAlignment="1">
      <alignment horizontal="center"/>
    </xf>
    <xf numFmtId="1" fontId="24" fillId="4" borderId="1" xfId="2" applyNumberFormat="1" applyFont="1" applyFill="1" applyAlignment="1">
      <alignment horizontal="center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/>
    </xf>
    <xf numFmtId="0" fontId="10" fillId="4" borderId="27" xfId="0" applyFont="1" applyFill="1" applyBorder="1" applyAlignment="1">
      <alignment wrapText="1"/>
    </xf>
    <xf numFmtId="0" fontId="10" fillId="4" borderId="27" xfId="0" applyFont="1" applyFill="1" applyBorder="1" applyAlignment="1">
      <alignment horizontal="left"/>
    </xf>
    <xf numFmtId="0" fontId="10" fillId="4" borderId="27" xfId="0" applyFont="1" applyFill="1" applyBorder="1" applyAlignment="1">
      <alignment horizontal="left" wrapText="1"/>
    </xf>
    <xf numFmtId="44" fontId="10" fillId="4" borderId="27" xfId="1" applyFont="1" applyFill="1" applyBorder="1" applyAlignment="1">
      <alignment horizontal="center" wrapText="1"/>
    </xf>
    <xf numFmtId="164" fontId="10" fillId="4" borderId="2" xfId="0" applyNumberFormat="1" applyFont="1" applyFill="1" applyBorder="1" applyAlignment="1">
      <alignment horizontal="center" wrapText="1"/>
    </xf>
    <xf numFmtId="0" fontId="10" fillId="5" borderId="36" xfId="0" applyFont="1" applyFill="1" applyBorder="1" applyAlignment="1">
      <alignment horizontal="center"/>
    </xf>
    <xf numFmtId="0" fontId="21" fillId="4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44" fontId="8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44" fontId="1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4" fontId="17" fillId="0" borderId="2" xfId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wrapText="1"/>
    </xf>
    <xf numFmtId="0" fontId="24" fillId="4" borderId="1" xfId="2" applyFont="1" applyFill="1" applyAlignment="1">
      <alignment horizontal="center" vertical="center"/>
    </xf>
    <xf numFmtId="0" fontId="10" fillId="4" borderId="30" xfId="3" applyFont="1" applyFill="1" applyAlignment="1">
      <alignment horizontal="left" wrapText="1"/>
    </xf>
    <xf numFmtId="0" fontId="10" fillId="4" borderId="30" xfId="3" applyFont="1" applyFill="1" applyAlignment="1">
      <alignment horizontal="left"/>
    </xf>
    <xf numFmtId="0" fontId="10" fillId="4" borderId="30" xfId="3" applyFont="1" applyFill="1" applyAlignment="1">
      <alignment horizontal="center"/>
    </xf>
    <xf numFmtId="0" fontId="23" fillId="4" borderId="30" xfId="3" applyFill="1" applyAlignment="1">
      <alignment horizontal="center"/>
    </xf>
    <xf numFmtId="0" fontId="10" fillId="9" borderId="2" xfId="0" applyFont="1" applyFill="1" applyBorder="1" applyAlignment="1">
      <alignment horizontal="left" wrapText="1"/>
    </xf>
    <xf numFmtId="0" fontId="12" fillId="4" borderId="2" xfId="0" applyFont="1" applyFill="1" applyBorder="1"/>
    <xf numFmtId="0" fontId="21" fillId="4" borderId="1" xfId="2" applyFont="1" applyFill="1" applyAlignment="1">
      <alignment horizontal="center"/>
    </xf>
    <xf numFmtId="0" fontId="21" fillId="4" borderId="1" xfId="2" applyFont="1" applyFill="1"/>
    <xf numFmtId="0" fontId="21" fillId="4" borderId="1" xfId="2" applyFont="1" applyFill="1" applyAlignment="1">
      <alignment horizontal="left"/>
    </xf>
    <xf numFmtId="0" fontId="21" fillId="4" borderId="1" xfId="2" applyFont="1" applyFill="1" applyAlignment="1">
      <alignment horizontal="right"/>
    </xf>
    <xf numFmtId="44" fontId="21" fillId="4" borderId="1" xfId="1" applyFont="1" applyFill="1" applyBorder="1"/>
    <xf numFmtId="0" fontId="2" fillId="4" borderId="1" xfId="2" applyFill="1"/>
    <xf numFmtId="0" fontId="4" fillId="4" borderId="1" xfId="2" applyFont="1" applyFill="1"/>
    <xf numFmtId="0" fontId="10" fillId="4" borderId="18" xfId="0" applyFont="1" applyFill="1" applyBorder="1" applyAlignment="1">
      <alignment horizontal="center" wrapText="1"/>
    </xf>
    <xf numFmtId="0" fontId="10" fillId="0" borderId="18" xfId="0" applyFont="1" applyBorder="1" applyAlignment="1">
      <alignment horizontal="left"/>
    </xf>
    <xf numFmtId="0" fontId="10" fillId="0" borderId="18" xfId="0" applyFont="1" applyBorder="1" applyAlignment="1">
      <alignment horizontal="center"/>
    </xf>
    <xf numFmtId="0" fontId="17" fillId="3" borderId="17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44" fontId="7" fillId="0" borderId="2" xfId="1" applyFont="1" applyBorder="1"/>
    <xf numFmtId="0" fontId="0" fillId="0" borderId="2" xfId="0" applyBorder="1" applyAlignment="1"/>
    <xf numFmtId="0" fontId="17" fillId="3" borderId="2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/>
    <xf numFmtId="0" fontId="24" fillId="4" borderId="2" xfId="2" applyFont="1" applyFill="1" applyBorder="1" applyAlignment="1">
      <alignment horizontal="center"/>
    </xf>
    <xf numFmtId="44" fontId="24" fillId="4" borderId="2" xfId="1" applyFont="1" applyFill="1" applyBorder="1" applyAlignment="1">
      <alignment horizontal="center"/>
    </xf>
    <xf numFmtId="0" fontId="24" fillId="4" borderId="2" xfId="2" applyFont="1" applyFill="1" applyBorder="1" applyAlignment="1">
      <alignment horizontal="left"/>
    </xf>
    <xf numFmtId="0" fontId="28" fillId="4" borderId="2" xfId="2" applyFont="1" applyFill="1" applyBorder="1" applyAlignment="1">
      <alignment horizontal="left"/>
    </xf>
    <xf numFmtId="0" fontId="24" fillId="4" borderId="47" xfId="2" applyFont="1" applyFill="1" applyBorder="1" applyAlignment="1">
      <alignment horizontal="center"/>
    </xf>
    <xf numFmtId="44" fontId="24" fillId="4" borderId="47" xfId="1" applyFont="1" applyFill="1" applyBorder="1" applyAlignment="1">
      <alignment horizontal="center"/>
    </xf>
    <xf numFmtId="0" fontId="24" fillId="4" borderId="47" xfId="2" applyFont="1" applyFill="1" applyBorder="1" applyAlignment="1">
      <alignment horizontal="left"/>
    </xf>
    <xf numFmtId="0" fontId="0" fillId="4" borderId="0" xfId="0" applyFill="1"/>
    <xf numFmtId="0" fontId="10" fillId="0" borderId="23" xfId="0" applyFont="1" applyBorder="1" applyAlignment="1"/>
    <xf numFmtId="0" fontId="10" fillId="4" borderId="23" xfId="0" applyFont="1" applyFill="1" applyBorder="1" applyAlignment="1">
      <alignment horizontal="center"/>
    </xf>
    <xf numFmtId="0" fontId="29" fillId="0" borderId="0" xfId="0" applyFont="1"/>
    <xf numFmtId="0" fontId="29" fillId="0" borderId="0" xfId="0" applyFont="1" applyBorder="1"/>
    <xf numFmtId="0" fontId="10" fillId="0" borderId="0" xfId="0" applyFont="1" applyBorder="1" applyAlignment="1">
      <alignment horizontal="center"/>
    </xf>
    <xf numFmtId="0" fontId="24" fillId="4" borderId="1" xfId="2" applyFont="1" applyFill="1"/>
    <xf numFmtId="0" fontId="10" fillId="5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24" fillId="4" borderId="54" xfId="2" applyFont="1" applyFill="1" applyBorder="1" applyAlignment="1">
      <alignment horizontal="center"/>
    </xf>
    <xf numFmtId="44" fontId="10" fillId="0" borderId="25" xfId="1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30" fillId="0" borderId="0" xfId="0" applyFont="1" applyAlignment="1">
      <alignment horizontal="center" vertical="center"/>
    </xf>
    <xf numFmtId="0" fontId="10" fillId="0" borderId="40" xfId="0" applyFont="1" applyBorder="1" applyAlignment="1">
      <alignment horizontal="left"/>
    </xf>
    <xf numFmtId="0" fontId="10" fillId="0" borderId="40" xfId="0" applyFont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4" fontId="0" fillId="0" borderId="0" xfId="1" applyFont="1" applyAlignment="1">
      <alignment horizontal="center"/>
    </xf>
    <xf numFmtId="0" fontId="7" fillId="4" borderId="0" xfId="0" applyFont="1" applyFill="1"/>
    <xf numFmtId="44" fontId="7" fillId="4" borderId="0" xfId="1" applyFont="1" applyFill="1"/>
    <xf numFmtId="8" fontId="10" fillId="0" borderId="2" xfId="1" applyNumberFormat="1" applyFont="1" applyBorder="1" applyAlignment="1">
      <alignment horizontal="center"/>
    </xf>
    <xf numFmtId="8" fontId="10" fillId="4" borderId="2" xfId="1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/>
    </xf>
    <xf numFmtId="0" fontId="10" fillId="4" borderId="27" xfId="0" applyFont="1" applyFill="1" applyBorder="1" applyAlignment="1"/>
    <xf numFmtId="0" fontId="0" fillId="0" borderId="0" xfId="0" applyFill="1" applyBorder="1"/>
    <xf numFmtId="0" fontId="10" fillId="0" borderId="0" xfId="0" applyFont="1" applyFill="1" applyBorder="1" applyAlignment="1">
      <alignment horizontal="center"/>
    </xf>
    <xf numFmtId="44" fontId="10" fillId="0" borderId="0" xfId="1" applyFont="1" applyFill="1" applyBorder="1" applyAlignment="1">
      <alignment horizontal="center"/>
    </xf>
    <xf numFmtId="0" fontId="7" fillId="0" borderId="0" xfId="0" applyFont="1" applyFill="1" applyBorder="1"/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wrapText="1"/>
    </xf>
    <xf numFmtId="44" fontId="10" fillId="0" borderId="40" xfId="1" applyFont="1" applyBorder="1" applyAlignment="1">
      <alignment horizontal="center"/>
    </xf>
    <xf numFmtId="0" fontId="33" fillId="4" borderId="0" xfId="0" applyFont="1" applyFill="1"/>
    <xf numFmtId="0" fontId="7" fillId="0" borderId="2" xfId="0" applyFont="1" applyBorder="1" applyAlignment="1">
      <alignment horizontal="left" wrapText="1"/>
    </xf>
    <xf numFmtId="0" fontId="34" fillId="0" borderId="2" xfId="0" applyFont="1" applyBorder="1" applyAlignment="1">
      <alignment horizontal="center"/>
    </xf>
    <xf numFmtId="0" fontId="10" fillId="0" borderId="0" xfId="0" applyFont="1" applyFill="1" applyBorder="1"/>
    <xf numFmtId="44" fontId="10" fillId="0" borderId="2" xfId="1" applyNumberFormat="1" applyFont="1" applyBorder="1" applyAlignment="1">
      <alignment horizontal="center"/>
    </xf>
    <xf numFmtId="44" fontId="10" fillId="0" borderId="2" xfId="1" applyFont="1" applyBorder="1" applyAlignment="1">
      <alignment horizontal="center" wrapText="1"/>
    </xf>
    <xf numFmtId="44" fontId="10" fillId="0" borderId="0" xfId="1" applyFont="1" applyFill="1" applyBorder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34" fillId="0" borderId="0" xfId="0" applyFont="1" applyAlignment="1">
      <alignment horizontal="center"/>
    </xf>
    <xf numFmtId="0" fontId="34" fillId="0" borderId="0" xfId="0" applyFont="1"/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4" borderId="0" xfId="0" applyFont="1" applyFill="1" applyBorder="1"/>
    <xf numFmtId="0" fontId="21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vertical="center"/>
    </xf>
    <xf numFmtId="0" fontId="21" fillId="4" borderId="2" xfId="0" applyFont="1" applyFill="1" applyBorder="1" applyAlignment="1">
      <alignment horizontal="left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3" fillId="0" borderId="0" xfId="0" applyFont="1"/>
    <xf numFmtId="0" fontId="35" fillId="0" borderId="32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/>
    </xf>
    <xf numFmtId="8" fontId="10" fillId="0" borderId="2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/>
    </xf>
    <xf numFmtId="0" fontId="10" fillId="0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17" fillId="9" borderId="0" xfId="0" applyFont="1" applyFill="1" applyBorder="1" applyAlignment="1">
      <alignment horizontal="center" vertical="center" wrapText="1"/>
    </xf>
    <xf numFmtId="0" fontId="17" fillId="9" borderId="64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top"/>
    </xf>
    <xf numFmtId="8" fontId="10" fillId="0" borderId="2" xfId="0" applyNumberFormat="1" applyFont="1" applyBorder="1" applyAlignment="1">
      <alignment horizontal="center"/>
    </xf>
    <xf numFmtId="0" fontId="17" fillId="9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6" fontId="10" fillId="0" borderId="2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/>
    </xf>
    <xf numFmtId="44" fontId="10" fillId="0" borderId="2" xfId="1" applyFont="1" applyFill="1" applyBorder="1" applyAlignment="1">
      <alignment horizontal="center"/>
    </xf>
    <xf numFmtId="0" fontId="10" fillId="0" borderId="18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/>
    <xf numFmtId="0" fontId="10" fillId="4" borderId="0" xfId="0" applyFont="1" applyFill="1"/>
    <xf numFmtId="0" fontId="24" fillId="2" borderId="1" xfId="2" applyFont="1"/>
    <xf numFmtId="0" fontId="24" fillId="2" borderId="1" xfId="2" applyFont="1" applyAlignment="1">
      <alignment horizontal="right"/>
    </xf>
    <xf numFmtId="0" fontId="24" fillId="2" borderId="1" xfId="2" applyFont="1" applyAlignment="1"/>
    <xf numFmtId="44" fontId="10" fillId="4" borderId="18" xfId="1" applyFont="1" applyFill="1" applyBorder="1" applyAlignment="1">
      <alignment horizontal="center"/>
    </xf>
    <xf numFmtId="0" fontId="10" fillId="4" borderId="18" xfId="0" applyFont="1" applyFill="1" applyBorder="1" applyAlignment="1">
      <alignment horizontal="right"/>
    </xf>
    <xf numFmtId="0" fontId="10" fillId="4" borderId="18" xfId="0" applyFont="1" applyFill="1" applyBorder="1" applyAlignment="1"/>
    <xf numFmtId="0" fontId="12" fillId="4" borderId="0" xfId="0" applyFont="1" applyFill="1"/>
    <xf numFmtId="0" fontId="21" fillId="4" borderId="2" xfId="0" applyFont="1" applyFill="1" applyBorder="1" applyAlignment="1">
      <alignment horizontal="center" vertical="top" wrapText="1"/>
    </xf>
    <xf numFmtId="0" fontId="3" fillId="0" borderId="0" xfId="0" applyFont="1" applyBorder="1"/>
    <xf numFmtId="0" fontId="39" fillId="4" borderId="2" xfId="0" applyFont="1" applyFill="1" applyBorder="1" applyAlignment="1">
      <alignment horizontal="center" vertical="top" wrapText="1"/>
    </xf>
    <xf numFmtId="0" fontId="40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12" fillId="4" borderId="2" xfId="0" applyFont="1" applyFill="1" applyBorder="1" applyAlignment="1">
      <alignment horizontal="left"/>
    </xf>
    <xf numFmtId="0" fontId="21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wrapText="1"/>
    </xf>
    <xf numFmtId="0" fontId="21" fillId="4" borderId="2" xfId="0" applyFont="1" applyFill="1" applyBorder="1" applyAlignment="1">
      <alignment vertical="top" wrapText="1"/>
    </xf>
    <xf numFmtId="0" fontId="15" fillId="4" borderId="2" xfId="0" applyFont="1" applyFill="1" applyBorder="1"/>
    <xf numFmtId="0" fontId="15" fillId="4" borderId="0" xfId="0" applyFont="1" applyFill="1" applyBorder="1"/>
    <xf numFmtId="0" fontId="41" fillId="4" borderId="2" xfId="0" applyFont="1" applyFill="1" applyBorder="1" applyAlignment="1">
      <alignment horizontal="center"/>
    </xf>
    <xf numFmtId="0" fontId="3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4" fontId="0" fillId="4" borderId="2" xfId="1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left"/>
    </xf>
    <xf numFmtId="0" fontId="29" fillId="9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29" fillId="9" borderId="2" xfId="0" applyFont="1" applyFill="1" applyBorder="1" applyAlignment="1">
      <alignment horizontal="center" wrapText="1"/>
    </xf>
    <xf numFmtId="0" fontId="16" fillId="4" borderId="0" xfId="0" applyFont="1" applyFill="1"/>
    <xf numFmtId="44" fontId="16" fillId="4" borderId="2" xfId="1" applyFont="1" applyFill="1" applyBorder="1" applyAlignment="1">
      <alignment horizont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horizontal="left" wrapText="1"/>
    </xf>
    <xf numFmtId="44" fontId="16" fillId="0" borderId="2" xfId="1" applyFont="1" applyBorder="1" applyAlignment="1">
      <alignment horizontal="center"/>
    </xf>
    <xf numFmtId="0" fontId="16" fillId="0" borderId="2" xfId="0" applyFont="1" applyBorder="1"/>
    <xf numFmtId="0" fontId="8" fillId="9" borderId="2" xfId="0" applyFont="1" applyFill="1" applyBorder="1" applyAlignment="1">
      <alignment horizontal="center"/>
    </xf>
    <xf numFmtId="0" fontId="8" fillId="0" borderId="0" xfId="0" applyFont="1"/>
    <xf numFmtId="44" fontId="16" fillId="4" borderId="2" xfId="1" applyFont="1" applyFill="1" applyBorder="1"/>
    <xf numFmtId="0" fontId="3" fillId="9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wrapText="1"/>
    </xf>
    <xf numFmtId="0" fontId="16" fillId="4" borderId="2" xfId="0" applyFont="1" applyFill="1" applyBorder="1" applyAlignment="1"/>
    <xf numFmtId="44" fontId="16" fillId="4" borderId="2" xfId="1" applyFont="1" applyFill="1" applyBorder="1" applyAlignment="1"/>
    <xf numFmtId="0" fontId="16" fillId="4" borderId="27" xfId="0" applyFont="1" applyFill="1" applyBorder="1" applyAlignment="1"/>
    <xf numFmtId="0" fontId="16" fillId="4" borderId="27" xfId="0" applyFont="1" applyFill="1" applyBorder="1" applyAlignment="1">
      <alignment horizontal="center"/>
    </xf>
    <xf numFmtId="44" fontId="16" fillId="4" borderId="27" xfId="1" applyFont="1" applyFill="1" applyBorder="1" applyAlignment="1"/>
    <xf numFmtId="44" fontId="0" fillId="0" borderId="2" xfId="1" applyFont="1" applyBorder="1" applyAlignment="1"/>
    <xf numFmtId="0" fontId="12" fillId="0" borderId="0" xfId="0" applyFont="1" applyBorder="1"/>
    <xf numFmtId="0" fontId="17" fillId="12" borderId="2" xfId="0" applyFont="1" applyFill="1" applyBorder="1" applyAlignment="1">
      <alignment horizontal="center" wrapText="1"/>
    </xf>
    <xf numFmtId="0" fontId="10" fillId="0" borderId="0" xfId="0" applyFont="1" applyBorder="1"/>
    <xf numFmtId="0" fontId="9" fillId="0" borderId="0" xfId="0" applyFont="1" applyBorder="1" applyAlignment="1">
      <alignment horizontal="center"/>
    </xf>
    <xf numFmtId="44" fontId="9" fillId="0" borderId="2" xfId="1" applyFont="1" applyBorder="1" applyAlignment="1">
      <alignment horizontal="center"/>
    </xf>
    <xf numFmtId="0" fontId="9" fillId="12" borderId="2" xfId="0" applyFont="1" applyFill="1" applyBorder="1" applyAlignment="1">
      <alignment horizontal="center" wrapText="1"/>
    </xf>
    <xf numFmtId="0" fontId="9" fillId="0" borderId="0" xfId="0" applyFont="1" applyBorder="1"/>
    <xf numFmtId="0" fontId="0" fillId="4" borderId="2" xfId="0" applyFont="1" applyFill="1" applyBorder="1" applyAlignment="1">
      <alignment horizontal="center" wrapText="1"/>
    </xf>
    <xf numFmtId="0" fontId="0" fillId="4" borderId="2" xfId="0" applyFont="1" applyFill="1" applyBorder="1"/>
    <xf numFmtId="44" fontId="0" fillId="4" borderId="2" xfId="1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left"/>
    </xf>
    <xf numFmtId="0" fontId="0" fillId="4" borderId="2" xfId="0" applyFont="1" applyFill="1" applyBorder="1" applyAlignment="1"/>
    <xf numFmtId="0" fontId="0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horizontal="left" vertical="top"/>
    </xf>
    <xf numFmtId="0" fontId="21" fillId="4" borderId="2" xfId="0" applyFont="1" applyFill="1" applyBorder="1" applyAlignment="1">
      <alignment horizontal="center" vertical="top"/>
    </xf>
    <xf numFmtId="0" fontId="10" fillId="4" borderId="25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/>
    </xf>
    <xf numFmtId="0" fontId="42" fillId="4" borderId="2" xfId="0" applyFont="1" applyFill="1" applyBorder="1" applyAlignment="1">
      <alignment horizontal="left" wrapText="1"/>
    </xf>
    <xf numFmtId="0" fontId="42" fillId="4" borderId="2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44" fontId="10" fillId="0" borderId="2" xfId="1" applyFont="1" applyFill="1" applyBorder="1" applyAlignment="1">
      <alignment horizontal="center" wrapText="1"/>
    </xf>
    <xf numFmtId="44" fontId="10" fillId="4" borderId="25" xfId="1" applyFont="1" applyFill="1" applyBorder="1" applyAlignment="1">
      <alignment horizontal="center" wrapText="1"/>
    </xf>
    <xf numFmtId="0" fontId="10" fillId="4" borderId="18" xfId="0" applyFont="1" applyFill="1" applyBorder="1" applyAlignment="1">
      <alignment horizontal="left" wrapText="1"/>
    </xf>
    <xf numFmtId="0" fontId="10" fillId="4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/>
    </xf>
    <xf numFmtId="0" fontId="17" fillId="4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43" fillId="0" borderId="0" xfId="0" applyFont="1"/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0" fontId="44" fillId="0" borderId="0" xfId="0" applyFont="1"/>
    <xf numFmtId="0" fontId="43" fillId="0" borderId="0" xfId="0" applyFont="1" applyAlignment="1"/>
    <xf numFmtId="0" fontId="43" fillId="4" borderId="0" xfId="0" applyFont="1" applyFill="1" applyBorder="1"/>
    <xf numFmtId="0" fontId="45" fillId="0" borderId="0" xfId="0" applyFont="1"/>
    <xf numFmtId="0" fontId="45" fillId="0" borderId="27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horizontal="left" vertical="center"/>
    </xf>
    <xf numFmtId="0" fontId="45" fillId="0" borderId="2" xfId="0" applyFont="1" applyBorder="1" applyAlignment="1">
      <alignment horizontal="left"/>
    </xf>
    <xf numFmtId="0" fontId="45" fillId="0" borderId="2" xfId="0" applyFont="1" applyBorder="1" applyAlignment="1">
      <alignment horizontal="center"/>
    </xf>
    <xf numFmtId="0" fontId="45" fillId="0" borderId="2" xfId="0" applyFont="1" applyBorder="1" applyAlignment="1">
      <alignment horizontal="center" wrapText="1"/>
    </xf>
    <xf numFmtId="8" fontId="45" fillId="0" borderId="2" xfId="0" applyNumberFormat="1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left" wrapText="1"/>
    </xf>
    <xf numFmtId="0" fontId="45" fillId="0" borderId="27" xfId="0" applyFont="1" applyBorder="1" applyAlignment="1">
      <alignment horizontal="left" vertical="center"/>
    </xf>
    <xf numFmtId="0" fontId="45" fillId="0" borderId="27" xfId="0" applyFont="1" applyBorder="1" applyAlignment="1">
      <alignment horizontal="left" wrapText="1"/>
    </xf>
    <xf numFmtId="0" fontId="45" fillId="0" borderId="27" xfId="0" applyFont="1" applyBorder="1" applyAlignment="1">
      <alignment horizontal="center"/>
    </xf>
    <xf numFmtId="0" fontId="47" fillId="3" borderId="17" xfId="0" applyFont="1" applyFill="1" applyBorder="1" applyAlignment="1">
      <alignment horizontal="center" vertical="center" wrapText="1"/>
    </xf>
    <xf numFmtId="0" fontId="47" fillId="3" borderId="16" xfId="0" applyFont="1" applyFill="1" applyBorder="1" applyAlignment="1">
      <alignment horizontal="center" vertical="center" wrapText="1"/>
    </xf>
    <xf numFmtId="0" fontId="47" fillId="3" borderId="13" xfId="0" applyFont="1" applyFill="1" applyBorder="1" applyAlignment="1">
      <alignment horizontal="center" vertical="center" wrapText="1"/>
    </xf>
    <xf numFmtId="0" fontId="47" fillId="3" borderId="12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left"/>
    </xf>
    <xf numFmtId="0" fontId="45" fillId="0" borderId="2" xfId="0" applyFont="1" applyFill="1" applyBorder="1" applyAlignment="1">
      <alignment horizontal="left"/>
    </xf>
    <xf numFmtId="0" fontId="45" fillId="0" borderId="2" xfId="0" applyFont="1" applyFill="1" applyBorder="1" applyAlignment="1">
      <alignment horizontal="center"/>
    </xf>
    <xf numFmtId="8" fontId="45" fillId="0" borderId="2" xfId="0" applyNumberFormat="1" applyFont="1" applyBorder="1" applyAlignment="1">
      <alignment horizontal="center"/>
    </xf>
    <xf numFmtId="0" fontId="45" fillId="0" borderId="0" xfId="0" applyFont="1" applyBorder="1"/>
    <xf numFmtId="0" fontId="45" fillId="0" borderId="0" xfId="0" applyFont="1" applyBorder="1" applyAlignment="1">
      <alignment horizontal="center"/>
    </xf>
    <xf numFmtId="0" fontId="45" fillId="0" borderId="0" xfId="0" applyFont="1" applyBorder="1" applyAlignment="1">
      <alignment horizontal="left"/>
    </xf>
    <xf numFmtId="0" fontId="45" fillId="0" borderId="0" xfId="0" applyFont="1" applyBorder="1" applyAlignment="1">
      <alignment horizontal="center" vertical="center"/>
    </xf>
    <xf numFmtId="0" fontId="45" fillId="4" borderId="0" xfId="0" applyFont="1" applyFill="1"/>
    <xf numFmtId="0" fontId="45" fillId="0" borderId="0" xfId="0" applyFont="1" applyFill="1" applyBorder="1"/>
    <xf numFmtId="0" fontId="45" fillId="0" borderId="2" xfId="0" applyFont="1" applyFill="1" applyBorder="1"/>
    <xf numFmtId="0" fontId="45" fillId="4" borderId="27" xfId="0" applyFont="1" applyFill="1" applyBorder="1" applyAlignment="1">
      <alignment horizontal="center"/>
    </xf>
    <xf numFmtId="8" fontId="45" fillId="0" borderId="2" xfId="0" applyNumberFormat="1" applyFont="1" applyFill="1" applyBorder="1" applyAlignment="1">
      <alignment horizontal="center"/>
    </xf>
    <xf numFmtId="0" fontId="45" fillId="0" borderId="2" xfId="0" applyFont="1" applyFill="1" applyBorder="1" applyAlignment="1">
      <alignment horizontal="left" wrapText="1"/>
    </xf>
    <xf numFmtId="0" fontId="45" fillId="4" borderId="2" xfId="0" applyFont="1" applyFill="1" applyBorder="1" applyAlignment="1">
      <alignment horizontal="center"/>
    </xf>
    <xf numFmtId="0" fontId="45" fillId="4" borderId="2" xfId="0" applyFont="1" applyFill="1" applyBorder="1"/>
    <xf numFmtId="8" fontId="45" fillId="4" borderId="2" xfId="0" applyNumberFormat="1" applyFont="1" applyFill="1" applyBorder="1" applyAlignment="1">
      <alignment horizontal="center"/>
    </xf>
    <xf numFmtId="0" fontId="45" fillId="4" borderId="2" xfId="0" applyFont="1" applyFill="1" applyBorder="1" applyAlignment="1">
      <alignment horizontal="left"/>
    </xf>
    <xf numFmtId="0" fontId="45" fillId="4" borderId="27" xfId="0" applyFont="1" applyFill="1" applyBorder="1"/>
    <xf numFmtId="8" fontId="45" fillId="4" borderId="27" xfId="0" applyNumberFormat="1" applyFont="1" applyFill="1" applyBorder="1" applyAlignment="1">
      <alignment horizontal="center"/>
    </xf>
    <xf numFmtId="0" fontId="45" fillId="4" borderId="27" xfId="0" applyFont="1" applyFill="1" applyBorder="1" applyAlignment="1">
      <alignment horizontal="left"/>
    </xf>
    <xf numFmtId="0" fontId="45" fillId="0" borderId="0" xfId="0" applyFont="1" applyFill="1" applyBorder="1" applyAlignment="1">
      <alignment horizontal="center" vertical="center"/>
    </xf>
    <xf numFmtId="0" fontId="45" fillId="0" borderId="2" xfId="0" applyFont="1" applyBorder="1"/>
    <xf numFmtId="0" fontId="48" fillId="0" borderId="0" xfId="0" applyFont="1"/>
    <xf numFmtId="0" fontId="49" fillId="0" borderId="0" xfId="0" applyFont="1"/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10" fillId="0" borderId="18" xfId="0" applyFont="1" applyBorder="1"/>
    <xf numFmtId="44" fontId="10" fillId="0" borderId="2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8" xfId="0" applyFont="1" applyFill="1" applyBorder="1"/>
    <xf numFmtId="0" fontId="10" fillId="0" borderId="25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44" fontId="10" fillId="0" borderId="25" xfId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4" fillId="10" borderId="69" xfId="4" applyFont="1" applyBorder="1" applyAlignment="1">
      <alignment horizontal="center" vertical="center"/>
    </xf>
    <xf numFmtId="0" fontId="10" fillId="0" borderId="7" xfId="0" applyFont="1" applyBorder="1"/>
    <xf numFmtId="0" fontId="17" fillId="9" borderId="18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10" fillId="0" borderId="18" xfId="0" applyFont="1" applyFill="1" applyBorder="1" applyAlignment="1">
      <alignment vertical="center" wrapText="1"/>
    </xf>
    <xf numFmtId="44" fontId="10" fillId="0" borderId="2" xfId="1" applyFont="1" applyBorder="1"/>
    <xf numFmtId="0" fontId="17" fillId="9" borderId="18" xfId="0" applyFont="1" applyFill="1" applyBorder="1" applyAlignment="1"/>
    <xf numFmtId="44" fontId="10" fillId="4" borderId="2" xfId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7" xfId="0" applyFont="1" applyFill="1" applyBorder="1"/>
    <xf numFmtId="0" fontId="10" fillId="4" borderId="2" xfId="0" applyFont="1" applyFill="1" applyBorder="1" applyAlignment="1">
      <alignment horizontal="right" vertical="center" wrapText="1"/>
    </xf>
    <xf numFmtId="0" fontId="17" fillId="9" borderId="1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/>
    <xf numFmtId="0" fontId="17" fillId="9" borderId="18" xfId="0" applyFont="1" applyFill="1" applyBorder="1" applyAlignment="1">
      <alignment horizontal="center" vertical="top" wrapText="1"/>
    </xf>
    <xf numFmtId="44" fontId="12" fillId="0" borderId="0" xfId="0" applyNumberFormat="1" applyFont="1"/>
    <xf numFmtId="0" fontId="10" fillId="0" borderId="2" xfId="0" applyFont="1" applyBorder="1" applyAlignment="1">
      <alignment horizontal="right" wrapText="1"/>
    </xf>
    <xf numFmtId="2" fontId="12" fillId="0" borderId="0" xfId="0" applyNumberFormat="1" applyFont="1"/>
    <xf numFmtId="0" fontId="10" fillId="0" borderId="7" xfId="0" applyFont="1" applyBorder="1" applyAlignment="1"/>
    <xf numFmtId="0" fontId="10" fillId="0" borderId="0" xfId="0" applyFont="1" applyBorder="1" applyAlignment="1">
      <alignment horizontal="left"/>
    </xf>
    <xf numFmtId="44" fontId="17" fillId="0" borderId="2" xfId="1" applyFont="1" applyBorder="1"/>
    <xf numFmtId="0" fontId="17" fillId="0" borderId="2" xfId="0" applyFont="1" applyBorder="1"/>
    <xf numFmtId="0" fontId="17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33" fillId="0" borderId="18" xfId="0" applyFont="1" applyBorder="1"/>
    <xf numFmtId="0" fontId="17" fillId="0" borderId="7" xfId="0" applyFont="1" applyBorder="1"/>
    <xf numFmtId="165" fontId="8" fillId="0" borderId="0" xfId="0" applyNumberFormat="1" applyFont="1"/>
    <xf numFmtId="0" fontId="8" fillId="0" borderId="0" xfId="0" applyFont="1" applyBorder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7" fillId="9" borderId="2" xfId="0" applyFont="1" applyFill="1" applyBorder="1" applyAlignment="1">
      <alignment wrapText="1"/>
    </xf>
    <xf numFmtId="0" fontId="7" fillId="0" borderId="0" xfId="0" applyFont="1" applyBorder="1" applyAlignment="1">
      <alignment horizontal="left"/>
    </xf>
    <xf numFmtId="0" fontId="17" fillId="4" borderId="2" xfId="0" applyFont="1" applyFill="1" applyBorder="1" applyAlignment="1">
      <alignment horizontal="center" vertical="center" wrapText="1"/>
    </xf>
    <xf numFmtId="8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0" fillId="0" borderId="27" xfId="0" applyFont="1" applyBorder="1" applyAlignment="1">
      <alignment horizontal="center"/>
    </xf>
    <xf numFmtId="0" fontId="10" fillId="0" borderId="2" xfId="0" applyFont="1" applyBorder="1" applyAlignment="1">
      <alignment horizontal="justify" vertical="center" wrapText="1"/>
    </xf>
    <xf numFmtId="8" fontId="10" fillId="0" borderId="27" xfId="0" applyNumberFormat="1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0" fillId="0" borderId="27" xfId="0" applyFont="1" applyBorder="1" applyAlignment="1">
      <alignment horizontal="left" wrapText="1"/>
    </xf>
    <xf numFmtId="0" fontId="10" fillId="0" borderId="27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3" fillId="0" borderId="2" xfId="0" applyFont="1" applyBorder="1"/>
    <xf numFmtId="0" fontId="39" fillId="4" borderId="2" xfId="0" applyFont="1" applyFill="1" applyBorder="1" applyAlignment="1">
      <alignment horizontal="left" vertical="top" wrapText="1"/>
    </xf>
    <xf numFmtId="0" fontId="21" fillId="4" borderId="2" xfId="0" applyFont="1" applyFill="1" applyBorder="1"/>
    <xf numFmtId="0" fontId="21" fillId="4" borderId="2" xfId="0" applyFont="1" applyFill="1" applyBorder="1" applyAlignment="1">
      <alignment vertical="center" wrapText="1"/>
    </xf>
    <xf numFmtId="0" fontId="21" fillId="4" borderId="27" xfId="0" applyFont="1" applyFill="1" applyBorder="1" applyAlignment="1">
      <alignment vertical="top" wrapText="1"/>
    </xf>
    <xf numFmtId="0" fontId="39" fillId="4" borderId="27" xfId="0" applyFont="1" applyFill="1" applyBorder="1" applyAlignment="1">
      <alignment horizontal="center" vertical="top" wrapText="1"/>
    </xf>
    <xf numFmtId="0" fontId="21" fillId="4" borderId="27" xfId="0" applyFont="1" applyFill="1" applyBorder="1" applyAlignment="1">
      <alignment horizontal="center" vertical="top" wrapText="1"/>
    </xf>
    <xf numFmtId="0" fontId="10" fillId="4" borderId="25" xfId="0" applyFont="1" applyFill="1" applyBorder="1" applyAlignment="1">
      <alignment wrapText="1"/>
    </xf>
    <xf numFmtId="0" fontId="17" fillId="4" borderId="2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44" fontId="24" fillId="4" borderId="0" xfId="1" applyFont="1" applyFill="1" applyBorder="1"/>
    <xf numFmtId="0" fontId="10" fillId="4" borderId="3" xfId="0" applyFont="1" applyFill="1" applyBorder="1" applyAlignment="1">
      <alignment horizontal="center"/>
    </xf>
    <xf numFmtId="44" fontId="18" fillId="4" borderId="1" xfId="1" applyFont="1" applyFill="1" applyBorder="1"/>
    <xf numFmtId="0" fontId="24" fillId="4" borderId="1" xfId="2" applyFont="1" applyFill="1" applyAlignment="1">
      <alignment horizontal="right"/>
    </xf>
    <xf numFmtId="0" fontId="2" fillId="4" borderId="1" xfId="2" applyFill="1" applyAlignment="1">
      <alignment horizontal="left"/>
    </xf>
    <xf numFmtId="0" fontId="2" fillId="4" borderId="1" xfId="2" applyFill="1" applyAlignment="1">
      <alignment horizontal="right"/>
    </xf>
    <xf numFmtId="0" fontId="2" fillId="4" borderId="1" xfId="2" applyFill="1" applyAlignment="1">
      <alignment horizontal="center"/>
    </xf>
    <xf numFmtId="44" fontId="21" fillId="4" borderId="2" xfId="1" applyFont="1" applyFill="1" applyBorder="1" applyAlignment="1">
      <alignment horizontal="left" vertical="top"/>
    </xf>
    <xf numFmtId="44" fontId="21" fillId="4" borderId="2" xfId="1" applyFont="1" applyFill="1" applyBorder="1" applyAlignment="1">
      <alignment horizontal="left" vertical="top" wrapText="1"/>
    </xf>
    <xf numFmtId="44" fontId="21" fillId="4" borderId="2" xfId="1" applyFont="1" applyFill="1" applyBorder="1" applyAlignment="1">
      <alignment horizontal="left" vertical="center" wrapText="1"/>
    </xf>
    <xf numFmtId="0" fontId="54" fillId="0" borderId="0" xfId="0" applyFont="1"/>
    <xf numFmtId="0" fontId="16" fillId="4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3" borderId="38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44" fontId="10" fillId="11" borderId="2" xfId="1" applyFont="1" applyFill="1" applyBorder="1" applyAlignment="1">
      <alignment horizontal="center"/>
    </xf>
    <xf numFmtId="44" fontId="10" fillId="11" borderId="2" xfId="1" applyNumberFormat="1" applyFont="1" applyFill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44" fontId="10" fillId="11" borderId="4" xfId="1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44" fontId="24" fillId="11" borderId="0" xfId="1" applyFont="1" applyFill="1" applyBorder="1"/>
    <xf numFmtId="44" fontId="0" fillId="11" borderId="0" xfId="0" applyNumberFormat="1" applyFill="1"/>
    <xf numFmtId="0" fontId="10" fillId="0" borderId="3" xfId="0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44" fontId="10" fillId="11" borderId="0" xfId="1" applyFont="1" applyFill="1" applyBorder="1" applyAlignment="1">
      <alignment horizontal="center" vertical="center" wrapText="1"/>
    </xf>
    <xf numFmtId="44" fontId="24" fillId="11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6" fillId="4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44" fontId="0" fillId="11" borderId="4" xfId="1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5" xfId="0" applyFont="1" applyFill="1" applyBorder="1"/>
    <xf numFmtId="44" fontId="16" fillId="11" borderId="4" xfId="1" applyFont="1" applyFill="1" applyBorder="1"/>
    <xf numFmtId="0" fontId="0" fillId="0" borderId="0" xfId="0" applyAlignment="1">
      <alignment horizontal="center"/>
    </xf>
    <xf numFmtId="0" fontId="39" fillId="4" borderId="2" xfId="0" applyFont="1" applyFill="1" applyBorder="1" applyAlignment="1">
      <alignment horizontal="center" vertical="top" wrapText="1"/>
    </xf>
    <xf numFmtId="44" fontId="10" fillId="11" borderId="2" xfId="1" applyFont="1" applyFill="1" applyBorder="1" applyAlignment="1">
      <alignment horizontal="center" wrapText="1"/>
    </xf>
    <xf numFmtId="0" fontId="10" fillId="0" borderId="5" xfId="0" applyFont="1" applyBorder="1"/>
    <xf numFmtId="44" fontId="10" fillId="11" borderId="2" xfId="1" applyFont="1" applyFill="1" applyBorder="1"/>
    <xf numFmtId="0" fontId="45" fillId="0" borderId="3" xfId="0" applyFont="1" applyBorder="1" applyAlignment="1">
      <alignment horizontal="center"/>
    </xf>
    <xf numFmtId="0" fontId="45" fillId="0" borderId="4" xfId="0" applyFont="1" applyBorder="1" applyAlignment="1">
      <alignment horizontal="left"/>
    </xf>
    <xf numFmtId="0" fontId="45" fillId="0" borderId="5" xfId="0" applyFont="1" applyBorder="1" applyAlignment="1">
      <alignment horizontal="left" vertical="center"/>
    </xf>
    <xf numFmtId="0" fontId="45" fillId="0" borderId="4" xfId="0" applyFont="1" applyBorder="1" applyAlignment="1">
      <alignment horizontal="center" vertical="center"/>
    </xf>
    <xf numFmtId="8" fontId="45" fillId="11" borderId="2" xfId="0" applyNumberFormat="1" applyFont="1" applyFill="1" applyBorder="1" applyAlignment="1">
      <alignment horizontal="center"/>
    </xf>
    <xf numFmtId="0" fontId="45" fillId="0" borderId="4" xfId="0" applyFont="1" applyBorder="1" applyAlignment="1">
      <alignment horizontal="left" vertical="center"/>
    </xf>
    <xf numFmtId="0" fontId="45" fillId="0" borderId="7" xfId="0" applyFont="1" applyBorder="1" applyAlignment="1">
      <alignment horizontal="center" vertical="center"/>
    </xf>
    <xf numFmtId="0" fontId="45" fillId="11" borderId="4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44" fontId="7" fillId="0" borderId="25" xfId="1" applyFont="1" applyBorder="1" applyAlignment="1">
      <alignment horizontal="center" vertical="center"/>
    </xf>
    <xf numFmtId="0" fontId="0" fillId="0" borderId="25" xfId="0" applyBorder="1"/>
    <xf numFmtId="0" fontId="7" fillId="0" borderId="7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vertical="center"/>
    </xf>
    <xf numFmtId="0" fontId="7" fillId="0" borderId="75" xfId="0" applyFont="1" applyFill="1" applyBorder="1" applyAlignment="1">
      <alignment vertical="center"/>
    </xf>
    <xf numFmtId="0" fontId="7" fillId="0" borderId="73" xfId="0" applyFont="1" applyFill="1" applyBorder="1" applyAlignment="1">
      <alignment horizontal="left" vertical="center"/>
    </xf>
    <xf numFmtId="0" fontId="7" fillId="0" borderId="73" xfId="0" applyFont="1" applyBorder="1" applyAlignment="1">
      <alignment horizontal="center" vertical="center"/>
    </xf>
    <xf numFmtId="0" fontId="0" fillId="0" borderId="73" xfId="0" applyBorder="1"/>
    <xf numFmtId="0" fontId="7" fillId="0" borderId="73" xfId="0" applyFont="1" applyFill="1" applyBorder="1" applyAlignment="1">
      <alignment horizontal="center" vertical="center"/>
    </xf>
    <xf numFmtId="0" fontId="0" fillId="0" borderId="74" xfId="0" applyBorder="1"/>
    <xf numFmtId="44" fontId="22" fillId="11" borderId="71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wrapText="1"/>
    </xf>
    <xf numFmtId="0" fontId="10" fillId="4" borderId="18" xfId="0" applyFont="1" applyFill="1" applyBorder="1" applyAlignment="1">
      <alignment horizontal="center" vertical="center" wrapText="1"/>
    </xf>
    <xf numFmtId="44" fontId="10" fillId="11" borderId="71" xfId="1" applyFont="1" applyFill="1" applyBorder="1" applyAlignment="1">
      <alignment horizontal="center"/>
    </xf>
    <xf numFmtId="0" fontId="10" fillId="0" borderId="23" xfId="0" applyFont="1" applyBorder="1" applyAlignment="1">
      <alignment horizontal="right"/>
    </xf>
    <xf numFmtId="0" fontId="0" fillId="0" borderId="53" xfId="0" applyBorder="1" applyAlignment="1">
      <alignment horizontal="center"/>
    </xf>
    <xf numFmtId="0" fontId="0" fillId="0" borderId="23" xfId="0" applyBorder="1"/>
    <xf numFmtId="0" fontId="0" fillId="0" borderId="32" xfId="0" applyBorder="1" applyAlignment="1">
      <alignment horizontal="center"/>
    </xf>
    <xf numFmtId="0" fontId="0" fillId="0" borderId="8" xfId="0" applyBorder="1"/>
    <xf numFmtId="0" fontId="0" fillId="0" borderId="83" xfId="0" applyBorder="1" applyAlignment="1">
      <alignment horizontal="center"/>
    </xf>
    <xf numFmtId="0" fontId="0" fillId="0" borderId="3" xfId="0" applyBorder="1"/>
    <xf numFmtId="0" fontId="3" fillId="11" borderId="81" xfId="0" applyFont="1" applyFill="1" applyBorder="1" applyAlignment="1">
      <alignment horizontal="center"/>
    </xf>
    <xf numFmtId="0" fontId="3" fillId="11" borderId="82" xfId="0" applyFont="1" applyFill="1" applyBorder="1"/>
    <xf numFmtId="0" fontId="0" fillId="4" borderId="0" xfId="0" applyFill="1" applyAlignment="1"/>
    <xf numFmtId="0" fontId="29" fillId="4" borderId="0" xfId="0" applyFont="1" applyFill="1" applyAlignment="1"/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/>
    <xf numFmtId="0" fontId="10" fillId="0" borderId="4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top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8" fontId="10" fillId="0" borderId="25" xfId="0" applyNumberFormat="1" applyFont="1" applyFill="1" applyBorder="1" applyAlignment="1">
      <alignment horizontal="center" vertical="top"/>
    </xf>
    <xf numFmtId="8" fontId="10" fillId="11" borderId="71" xfId="0" applyNumberFormat="1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top"/>
    </xf>
    <xf numFmtId="8" fontId="10" fillId="11" borderId="2" xfId="0" applyNumberFormat="1" applyFont="1" applyFill="1" applyBorder="1" applyAlignment="1">
      <alignment horizontal="center" vertical="top"/>
    </xf>
    <xf numFmtId="0" fontId="10" fillId="0" borderId="23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8" fontId="10" fillId="0" borderId="25" xfId="0" applyNumberFormat="1" applyFont="1" applyBorder="1" applyAlignment="1">
      <alignment horizontal="center" vertical="top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center" vertical="top"/>
    </xf>
    <xf numFmtId="8" fontId="10" fillId="0" borderId="0" xfId="0" applyNumberFormat="1" applyFont="1"/>
    <xf numFmtId="8" fontId="10" fillId="0" borderId="25" xfId="0" applyNumberFormat="1" applyFont="1" applyBorder="1" applyAlignment="1">
      <alignment horizontal="center"/>
    </xf>
    <xf numFmtId="8" fontId="10" fillId="11" borderId="71" xfId="0" applyNumberFormat="1" applyFont="1" applyFill="1" applyBorder="1" applyAlignment="1">
      <alignment horizontal="center"/>
    </xf>
    <xf numFmtId="0" fontId="0" fillId="4" borderId="23" xfId="0" applyFont="1" applyFill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55" fillId="0" borderId="0" xfId="0" applyFont="1" applyBorder="1" applyAlignment="1"/>
    <xf numFmtId="0" fontId="55" fillId="4" borderId="0" xfId="0" applyFont="1" applyFill="1" applyBorder="1" applyAlignment="1"/>
    <xf numFmtId="8" fontId="55" fillId="11" borderId="2" xfId="0" applyNumberFormat="1" applyFont="1" applyFill="1" applyBorder="1" applyAlignment="1"/>
    <xf numFmtId="164" fontId="55" fillId="11" borderId="80" xfId="0" applyNumberFormat="1" applyFont="1" applyFill="1" applyBorder="1" applyAlignment="1"/>
    <xf numFmtId="164" fontId="55" fillId="4" borderId="0" xfId="0" applyNumberFormat="1" applyFont="1" applyFill="1" applyBorder="1" applyAlignment="1"/>
    <xf numFmtId="0" fontId="55" fillId="11" borderId="78" xfId="0" applyFont="1" applyFill="1" applyBorder="1" applyAlignment="1"/>
    <xf numFmtId="0" fontId="3" fillId="11" borderId="78" xfId="0" applyFont="1" applyFill="1" applyBorder="1" applyAlignment="1"/>
    <xf numFmtId="44" fontId="3" fillId="11" borderId="80" xfId="0" applyNumberFormat="1" applyFont="1" applyFill="1" applyBorder="1" applyAlignment="1"/>
    <xf numFmtId="0" fontId="3" fillId="11" borderId="34" xfId="0" applyFont="1" applyFill="1" applyBorder="1" applyAlignment="1"/>
    <xf numFmtId="44" fontId="3" fillId="11" borderId="71" xfId="0" applyNumberFormat="1" applyFont="1" applyFill="1" applyBorder="1" applyAlignment="1"/>
    <xf numFmtId="0" fontId="3" fillId="0" borderId="78" xfId="0" applyFont="1" applyBorder="1" applyAlignment="1">
      <alignment horizontal="center"/>
    </xf>
    <xf numFmtId="44" fontId="3" fillId="11" borderId="80" xfId="0" applyNumberFormat="1" applyFont="1" applyFill="1" applyBorder="1" applyAlignment="1">
      <alignment horizontal="center"/>
    </xf>
    <xf numFmtId="0" fontId="3" fillId="11" borderId="78" xfId="0" applyFont="1" applyFill="1" applyBorder="1" applyAlignment="1">
      <alignment horizontal="center"/>
    </xf>
    <xf numFmtId="0" fontId="3" fillId="11" borderId="34" xfId="0" applyFont="1" applyFill="1" applyBorder="1" applyAlignment="1">
      <alignment horizontal="center"/>
    </xf>
    <xf numFmtId="44" fontId="3" fillId="11" borderId="71" xfId="0" applyNumberFormat="1" applyFont="1" applyFill="1" applyBorder="1" applyAlignment="1">
      <alignment horizontal="center"/>
    </xf>
    <xf numFmtId="164" fontId="3" fillId="11" borderId="71" xfId="0" applyNumberFormat="1" applyFont="1" applyFill="1" applyBorder="1" applyAlignment="1">
      <alignment horizontal="center"/>
    </xf>
    <xf numFmtId="0" fontId="3" fillId="11" borderId="71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44" fontId="3" fillId="11" borderId="2" xfId="0" applyNumberFormat="1" applyFont="1" applyFill="1" applyBorder="1" applyAlignment="1">
      <alignment horizontal="center"/>
    </xf>
    <xf numFmtId="0" fontId="0" fillId="11" borderId="78" xfId="0" applyFont="1" applyFill="1" applyBorder="1" applyAlignment="1">
      <alignment horizontal="center"/>
    </xf>
    <xf numFmtId="0" fontId="29" fillId="11" borderId="2" xfId="0" applyFont="1" applyFill="1" applyBorder="1"/>
    <xf numFmtId="0" fontId="29" fillId="11" borderId="78" xfId="0" applyFont="1" applyFill="1" applyBorder="1" applyAlignment="1">
      <alignment horizontal="center"/>
    </xf>
    <xf numFmtId="44" fontId="29" fillId="11" borderId="80" xfId="0" applyNumberFormat="1" applyFont="1" applyFill="1" applyBorder="1" applyAlignment="1">
      <alignment horizontal="center"/>
    </xf>
    <xf numFmtId="8" fontId="3" fillId="11" borderId="80" xfId="0" applyNumberFormat="1" applyFont="1" applyFill="1" applyBorder="1" applyAlignment="1">
      <alignment horizontal="center"/>
    </xf>
    <xf numFmtId="44" fontId="22" fillId="11" borderId="80" xfId="0" applyNumberFormat="1" applyFont="1" applyFill="1" applyBorder="1" applyAlignment="1">
      <alignment horizontal="center"/>
    </xf>
    <xf numFmtId="44" fontId="3" fillId="11" borderId="80" xfId="0" applyNumberFormat="1" applyFont="1" applyFill="1" applyBorder="1"/>
    <xf numFmtId="44" fontId="3" fillId="11" borderId="2" xfId="0" applyNumberFormat="1" applyFont="1" applyFill="1" applyBorder="1"/>
    <xf numFmtId="0" fontId="17" fillId="11" borderId="2" xfId="0" applyFont="1" applyFill="1" applyBorder="1" applyAlignment="1">
      <alignment horizontal="center"/>
    </xf>
    <xf numFmtId="44" fontId="9" fillId="11" borderId="80" xfId="0" applyNumberFormat="1" applyFont="1" applyFill="1" applyBorder="1" applyAlignment="1">
      <alignment horizontal="center"/>
    </xf>
    <xf numFmtId="0" fontId="55" fillId="11" borderId="2" xfId="0" applyFont="1" applyFill="1" applyBorder="1" applyAlignment="1"/>
    <xf numFmtId="44" fontId="55" fillId="11" borderId="80" xfId="0" applyNumberFormat="1" applyFont="1" applyFill="1" applyBorder="1" applyAlignment="1"/>
    <xf numFmtId="0" fontId="41" fillId="4" borderId="2" xfId="0" applyFont="1" applyFill="1" applyBorder="1" applyAlignment="1">
      <alignment vertical="center" wrapText="1"/>
    </xf>
    <xf numFmtId="44" fontId="21" fillId="4" borderId="2" xfId="1" applyFont="1" applyFill="1" applyBorder="1" applyAlignment="1">
      <alignment horizontal="center" vertical="top" wrapText="1"/>
    </xf>
    <xf numFmtId="0" fontId="41" fillId="4" borderId="27" xfId="0" applyFont="1" applyFill="1" applyBorder="1" applyAlignment="1">
      <alignment vertical="top" wrapText="1"/>
    </xf>
    <xf numFmtId="44" fontId="21" fillId="4" borderId="27" xfId="1" applyFont="1" applyFill="1" applyBorder="1" applyAlignment="1">
      <alignment horizontal="center" vertical="top" wrapText="1"/>
    </xf>
    <xf numFmtId="0" fontId="41" fillId="4" borderId="2" xfId="0" applyFont="1" applyFill="1" applyBorder="1" applyAlignment="1">
      <alignment vertical="top" wrapText="1"/>
    </xf>
    <xf numFmtId="44" fontId="40" fillId="4" borderId="2" xfId="1" applyFont="1" applyFill="1" applyBorder="1" applyAlignment="1">
      <alignment horizontal="center" vertical="top" wrapText="1"/>
    </xf>
    <xf numFmtId="0" fontId="21" fillId="4" borderId="23" xfId="0" applyFont="1" applyFill="1" applyBorder="1" applyAlignment="1">
      <alignment vertical="top" wrapText="1"/>
    </xf>
    <xf numFmtId="0" fontId="21" fillId="4" borderId="24" xfId="0" applyFont="1" applyFill="1" applyBorder="1" applyAlignment="1">
      <alignment vertical="top" wrapText="1"/>
    </xf>
    <xf numFmtId="0" fontId="21" fillId="4" borderId="24" xfId="0" applyFont="1" applyFill="1" applyBorder="1" applyAlignment="1">
      <alignment horizontal="center" vertical="top" wrapText="1"/>
    </xf>
    <xf numFmtId="0" fontId="21" fillId="4" borderId="9" xfId="0" applyFont="1" applyFill="1" applyBorder="1" applyAlignment="1">
      <alignment horizontal="center" vertical="top" wrapText="1"/>
    </xf>
    <xf numFmtId="0" fontId="39" fillId="4" borderId="24" xfId="0" applyFont="1" applyFill="1" applyBorder="1" applyAlignment="1">
      <alignment horizontal="center" vertical="top" wrapText="1"/>
    </xf>
    <xf numFmtId="0" fontId="39" fillId="4" borderId="18" xfId="0" applyFont="1" applyFill="1" applyBorder="1" applyAlignment="1">
      <alignment horizontal="center" vertical="top" wrapText="1"/>
    </xf>
    <xf numFmtId="44" fontId="41" fillId="11" borderId="24" xfId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8" fontId="10" fillId="4" borderId="2" xfId="1" applyNumberFormat="1" applyFont="1" applyFill="1" applyBorder="1" applyAlignment="1">
      <alignment horizontal="right" wrapText="1"/>
    </xf>
    <xf numFmtId="8" fontId="13" fillId="4" borderId="2" xfId="1" applyNumberFormat="1" applyFont="1" applyFill="1" applyBorder="1" applyAlignment="1">
      <alignment horizontal="center"/>
    </xf>
    <xf numFmtId="0" fontId="10" fillId="4" borderId="24" xfId="0" applyFont="1" applyFill="1" applyBorder="1" applyAlignment="1">
      <alignment horizontal="left"/>
    </xf>
    <xf numFmtId="0" fontId="10" fillId="4" borderId="24" xfId="0" applyFont="1" applyFill="1" applyBorder="1" applyAlignment="1">
      <alignment horizontal="center" wrapText="1"/>
    </xf>
    <xf numFmtId="0" fontId="10" fillId="4" borderId="24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8" fontId="0" fillId="0" borderId="0" xfId="1" applyNumberFormat="1" applyFont="1"/>
    <xf numFmtId="8" fontId="0" fillId="0" borderId="2" xfId="1" applyNumberFormat="1" applyFont="1" applyBorder="1"/>
    <xf numFmtId="44" fontId="10" fillId="11" borderId="25" xfId="1" applyFont="1" applyFill="1" applyBorder="1" applyAlignment="1">
      <alignment horizontal="center"/>
    </xf>
    <xf numFmtId="0" fontId="27" fillId="10" borderId="84" xfId="4" applyBorder="1" applyAlignment="1">
      <alignment horizontal="center"/>
    </xf>
    <xf numFmtId="0" fontId="27" fillId="10" borderId="85" xfId="4" applyBorder="1" applyAlignment="1">
      <alignment horizontal="left"/>
    </xf>
    <xf numFmtId="0" fontId="27" fillId="10" borderId="85" xfId="4" applyBorder="1" applyAlignment="1">
      <alignment horizontal="center"/>
    </xf>
    <xf numFmtId="44" fontId="27" fillId="10" borderId="85" xfId="4" applyNumberFormat="1" applyBorder="1" applyAlignment="1">
      <alignment horizontal="center"/>
    </xf>
    <xf numFmtId="0" fontId="27" fillId="10" borderId="86" xfId="4" applyBorder="1" applyAlignment="1">
      <alignment horizontal="center"/>
    </xf>
    <xf numFmtId="0" fontId="4" fillId="10" borderId="85" xfId="4" applyFont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 wrapText="1"/>
    </xf>
    <xf numFmtId="8" fontId="17" fillId="0" borderId="2" xfId="1" applyNumberFormat="1" applyFont="1" applyFill="1" applyBorder="1" applyAlignment="1">
      <alignment horizontal="center"/>
    </xf>
    <xf numFmtId="0" fontId="3" fillId="10" borderId="87" xfId="4" applyFont="1" applyBorder="1" applyAlignment="1">
      <alignment horizontal="center"/>
    </xf>
    <xf numFmtId="0" fontId="12" fillId="0" borderId="2" xfId="0" applyFont="1" applyBorder="1"/>
    <xf numFmtId="0" fontId="13" fillId="0" borderId="2" xfId="0" applyFont="1" applyBorder="1"/>
    <xf numFmtId="0" fontId="34" fillId="0" borderId="2" xfId="0" applyFont="1" applyBorder="1"/>
    <xf numFmtId="8" fontId="12" fillId="0" borderId="2" xfId="0" applyNumberFormat="1" applyFont="1" applyBorder="1"/>
    <xf numFmtId="8" fontId="0" fillId="11" borderId="0" xfId="0" applyNumberFormat="1" applyFill="1"/>
    <xf numFmtId="0" fontId="11" fillId="0" borderId="2" xfId="0" applyFont="1" applyBorder="1" applyAlignment="1">
      <alignment horizontal="center" vertical="center" wrapText="1" readingOrder="1"/>
    </xf>
    <xf numFmtId="0" fontId="10" fillId="11" borderId="2" xfId="0" applyFont="1" applyFill="1" applyBorder="1"/>
    <xf numFmtId="44" fontId="25" fillId="4" borderId="0" xfId="1" applyFont="1" applyFill="1" applyBorder="1" applyAlignment="1">
      <alignment horizontal="center"/>
    </xf>
    <xf numFmtId="0" fontId="10" fillId="11" borderId="2" xfId="0" applyFont="1" applyFill="1" applyBorder="1" applyAlignment="1">
      <alignment horizontal="left"/>
    </xf>
    <xf numFmtId="12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0" xfId="0" applyNumberFormat="1"/>
    <xf numFmtId="0" fontId="10" fillId="4" borderId="25" xfId="0" applyFont="1" applyFill="1" applyBorder="1" applyAlignment="1"/>
    <xf numFmtId="0" fontId="10" fillId="4" borderId="0" xfId="0" applyFont="1" applyFill="1" applyBorder="1" applyAlignment="1"/>
    <xf numFmtId="0" fontId="10" fillId="4" borderId="0" xfId="0" applyFont="1" applyFill="1" applyBorder="1" applyAlignment="1">
      <alignment wrapText="1"/>
    </xf>
    <xf numFmtId="0" fontId="10" fillId="4" borderId="7" xfId="0" applyFont="1" applyFill="1" applyBorder="1" applyAlignment="1">
      <alignment horizontal="center" wrapText="1"/>
    </xf>
    <xf numFmtId="8" fontId="10" fillId="11" borderId="38" xfId="1" applyNumberFormat="1" applyFont="1" applyFill="1" applyBorder="1" applyAlignment="1">
      <alignment horizontal="center" wrapText="1"/>
    </xf>
    <xf numFmtId="0" fontId="24" fillId="4" borderId="51" xfId="2" applyFont="1" applyFill="1" applyBorder="1" applyAlignment="1">
      <alignment horizontal="center"/>
    </xf>
    <xf numFmtId="0" fontId="24" fillId="4" borderId="47" xfId="2" applyFont="1" applyFill="1" applyBorder="1"/>
    <xf numFmtId="44" fontId="24" fillId="4" borderId="47" xfId="1" applyFont="1" applyFill="1" applyBorder="1"/>
    <xf numFmtId="0" fontId="24" fillId="4" borderId="89" xfId="2" applyFont="1" applyFill="1" applyBorder="1" applyAlignment="1">
      <alignment horizontal="center"/>
    </xf>
    <xf numFmtId="0" fontId="24" fillId="4" borderId="2" xfId="2" applyFont="1" applyFill="1" applyBorder="1"/>
    <xf numFmtId="44" fontId="24" fillId="4" borderId="2" xfId="1" applyFont="1" applyFill="1" applyBorder="1"/>
    <xf numFmtId="44" fontId="0" fillId="4" borderId="2" xfId="1" applyFont="1" applyFill="1" applyBorder="1" applyAlignment="1">
      <alignment vertical="center"/>
    </xf>
    <xf numFmtId="0" fontId="0" fillId="15" borderId="0" xfId="0" applyFill="1"/>
    <xf numFmtId="0" fontId="10" fillId="15" borderId="2" xfId="0" applyFont="1" applyFill="1" applyBorder="1" applyAlignment="1">
      <alignment horizontal="center"/>
    </xf>
    <xf numFmtId="0" fontId="10" fillId="15" borderId="7" xfId="0" applyFont="1" applyFill="1" applyBorder="1"/>
    <xf numFmtId="14" fontId="25" fillId="4" borderId="1" xfId="2" applyNumberFormat="1" applyFont="1" applyFill="1" applyAlignment="1">
      <alignment horizontal="center"/>
    </xf>
    <xf numFmtId="0" fontId="25" fillId="4" borderId="88" xfId="2" applyFont="1" applyFill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0" fillId="0" borderId="0" xfId="0" applyFill="1"/>
    <xf numFmtId="0" fontId="13" fillId="0" borderId="2" xfId="0" applyFont="1" applyFill="1" applyBorder="1" applyAlignment="1">
      <alignment horizontal="left"/>
    </xf>
    <xf numFmtId="44" fontId="13" fillId="4" borderId="2" xfId="1" applyFont="1" applyFill="1" applyBorder="1" applyAlignment="1">
      <alignment vertical="center"/>
    </xf>
    <xf numFmtId="0" fontId="7" fillId="0" borderId="2" xfId="0" applyFont="1" applyFill="1" applyBorder="1"/>
    <xf numFmtId="0" fontId="0" fillId="14" borderId="0" xfId="0" applyFill="1"/>
    <xf numFmtId="0" fontId="8" fillId="0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/>
    </xf>
    <xf numFmtId="14" fontId="0" fillId="4" borderId="0" xfId="0" applyNumberFormat="1" applyFill="1"/>
    <xf numFmtId="14" fontId="7" fillId="4" borderId="0" xfId="0" applyNumberFormat="1" applyFont="1" applyFill="1"/>
    <xf numFmtId="14" fontId="12" fillId="0" borderId="0" xfId="0" applyNumberFormat="1" applyFont="1" applyBorder="1"/>
    <xf numFmtId="0" fontId="15" fillId="4" borderId="2" xfId="0" applyFont="1" applyFill="1" applyBorder="1" applyAlignment="1">
      <alignment horizontal="center"/>
    </xf>
    <xf numFmtId="0" fontId="58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0" fontId="14" fillId="4" borderId="2" xfId="0" applyFont="1" applyFill="1" applyBorder="1"/>
    <xf numFmtId="0" fontId="10" fillId="4" borderId="40" xfId="0" applyFont="1" applyFill="1" applyBorder="1" applyAlignment="1">
      <alignment horizontal="left"/>
    </xf>
    <xf numFmtId="0" fontId="10" fillId="4" borderId="39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44" fontId="0" fillId="4" borderId="0" xfId="1" applyFont="1" applyFill="1"/>
    <xf numFmtId="8" fontId="21" fillId="4" borderId="27" xfId="1" applyNumberFormat="1" applyFont="1" applyFill="1" applyBorder="1" applyAlignment="1">
      <alignment horizontal="center"/>
    </xf>
    <xf numFmtId="0" fontId="10" fillId="4" borderId="18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4" fillId="4" borderId="88" xfId="2" applyFont="1" applyFill="1" applyBorder="1" applyAlignment="1">
      <alignment horizontal="center" vertical="center"/>
    </xf>
    <xf numFmtId="0" fontId="10" fillId="4" borderId="90" xfId="3" applyFont="1" applyFill="1" applyBorder="1" applyAlignment="1">
      <alignment horizontal="left"/>
    </xf>
    <xf numFmtId="0" fontId="59" fillId="10" borderId="87" xfId="4" applyFont="1" applyBorder="1" applyAlignment="1">
      <alignment horizontal="center" wrapText="1"/>
    </xf>
    <xf numFmtId="0" fontId="10" fillId="4" borderId="91" xfId="3" applyFont="1" applyFill="1" applyBorder="1" applyAlignment="1">
      <alignment horizontal="center"/>
    </xf>
    <xf numFmtId="0" fontId="10" fillId="4" borderId="90" xfId="3" applyFont="1" applyFill="1" applyBorder="1" applyAlignment="1">
      <alignment horizontal="center"/>
    </xf>
    <xf numFmtId="0" fontId="24" fillId="4" borderId="93" xfId="2" applyFont="1" applyFill="1" applyBorder="1" applyAlignment="1">
      <alignment horizontal="center" vertical="center"/>
    </xf>
    <xf numFmtId="0" fontId="10" fillId="4" borderId="94" xfId="3" applyFont="1" applyFill="1" applyBorder="1" applyAlignment="1">
      <alignment horizontal="left"/>
    </xf>
    <xf numFmtId="0" fontId="10" fillId="4" borderId="92" xfId="3" applyFont="1" applyFill="1" applyBorder="1" applyAlignment="1">
      <alignment horizontal="left"/>
    </xf>
    <xf numFmtId="0" fontId="10" fillId="4" borderId="95" xfId="3" applyFont="1" applyFill="1" applyBorder="1" applyAlignment="1">
      <alignment horizontal="center"/>
    </xf>
    <xf numFmtId="0" fontId="23" fillId="4" borderId="92" xfId="3" applyFill="1" applyBorder="1" applyAlignment="1">
      <alignment horizontal="center"/>
    </xf>
    <xf numFmtId="0" fontId="10" fillId="4" borderId="92" xfId="3" applyFont="1" applyFill="1" applyBorder="1" applyAlignment="1">
      <alignment horizontal="center"/>
    </xf>
    <xf numFmtId="0" fontId="24" fillId="4" borderId="2" xfId="2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left"/>
    </xf>
    <xf numFmtId="0" fontId="10" fillId="4" borderId="2" xfId="3" applyFont="1" applyFill="1" applyBorder="1" applyAlignment="1">
      <alignment horizontal="center"/>
    </xf>
    <xf numFmtId="0" fontId="23" fillId="4" borderId="2" xfId="3" applyFill="1" applyBorder="1" applyAlignment="1">
      <alignment horizontal="center"/>
    </xf>
    <xf numFmtId="0" fontId="16" fillId="0" borderId="25" xfId="0" applyFont="1" applyBorder="1"/>
    <xf numFmtId="0" fontId="10" fillId="4" borderId="3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21" fillId="4" borderId="1" xfId="2" applyFont="1" applyFill="1" applyAlignment="1">
      <alignment wrapText="1"/>
    </xf>
    <xf numFmtId="0" fontId="21" fillId="4" borderId="88" xfId="2" applyFont="1" applyFill="1" applyBorder="1" applyAlignment="1">
      <alignment horizontal="right"/>
    </xf>
    <xf numFmtId="44" fontId="21" fillId="4" borderId="47" xfId="1" applyFont="1" applyFill="1" applyBorder="1"/>
    <xf numFmtId="44" fontId="21" fillId="4" borderId="2" xfId="1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2" fillId="4" borderId="96" xfId="2" applyFill="1" applyBorder="1"/>
    <xf numFmtId="0" fontId="2" fillId="4" borderId="47" xfId="2" applyFill="1" applyBorder="1"/>
    <xf numFmtId="0" fontId="2" fillId="4" borderId="2" xfId="2" applyFill="1" applyBorder="1"/>
    <xf numFmtId="0" fontId="6" fillId="0" borderId="0" xfId="0" applyFont="1"/>
    <xf numFmtId="0" fontId="60" fillId="0" borderId="0" xfId="0" applyFont="1"/>
    <xf numFmtId="0" fontId="61" fillId="0" borderId="0" xfId="0" applyFont="1" applyAlignment="1">
      <alignment horizontal="center" vertical="center"/>
    </xf>
    <xf numFmtId="0" fontId="62" fillId="4" borderId="1" xfId="2" applyFont="1" applyFill="1" applyAlignment="1">
      <alignment horizontal="left"/>
    </xf>
    <xf numFmtId="0" fontId="63" fillId="4" borderId="1" xfId="2" applyFont="1" applyFill="1" applyAlignment="1">
      <alignment horizontal="left"/>
    </xf>
    <xf numFmtId="0" fontId="24" fillId="4" borderId="96" xfId="2" applyFont="1" applyFill="1" applyBorder="1" applyAlignment="1">
      <alignment horizontal="center"/>
    </xf>
    <xf numFmtId="0" fontId="24" fillId="4" borderId="88" xfId="2" applyFont="1" applyFill="1" applyBorder="1" applyAlignment="1">
      <alignment horizontal="center"/>
    </xf>
    <xf numFmtId="2" fontId="10" fillId="4" borderId="2" xfId="0" applyNumberFormat="1" applyFont="1" applyFill="1" applyBorder="1" applyAlignment="1">
      <alignment horizontal="center"/>
    </xf>
    <xf numFmtId="2" fontId="0" fillId="0" borderId="0" xfId="1" applyNumberFormat="1" applyFont="1"/>
    <xf numFmtId="44" fontId="10" fillId="11" borderId="38" xfId="1" applyFont="1" applyFill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4" borderId="3" xfId="0" applyFont="1" applyFill="1" applyBorder="1" applyAlignment="1">
      <alignment horizontal="center" vertical="center" wrapText="1"/>
    </xf>
    <xf numFmtId="44" fontId="10" fillId="11" borderId="43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wrapText="1"/>
    </xf>
    <xf numFmtId="44" fontId="0" fillId="11" borderId="38" xfId="1" applyFont="1" applyFill="1" applyBorder="1" applyAlignment="1">
      <alignment horizontal="center" wrapText="1"/>
    </xf>
    <xf numFmtId="44" fontId="17" fillId="11" borderId="43" xfId="1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 readingOrder="1"/>
    </xf>
    <xf numFmtId="0" fontId="0" fillId="0" borderId="18" xfId="0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44" fontId="0" fillId="0" borderId="0" xfId="0" applyNumberFormat="1"/>
    <xf numFmtId="0" fontId="10" fillId="4" borderId="4" xfId="0" applyFont="1" applyFill="1" applyBorder="1"/>
    <xf numFmtId="0" fontId="14" fillId="4" borderId="5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right" wrapText="1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/>
    <xf numFmtId="0" fontId="13" fillId="4" borderId="4" xfId="0" applyFont="1" applyFill="1" applyBorder="1" applyAlignment="1">
      <alignment horizontal="left" wrapText="1"/>
    </xf>
    <xf numFmtId="0" fontId="13" fillId="4" borderId="4" xfId="0" applyFont="1" applyFill="1" applyBorder="1" applyAlignment="1">
      <alignment horizontal="left"/>
    </xf>
    <xf numFmtId="0" fontId="13" fillId="4" borderId="5" xfId="0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44" fontId="7" fillId="11" borderId="2" xfId="1" applyFont="1" applyFill="1" applyBorder="1" applyAlignment="1">
      <alignment horizontal="center"/>
    </xf>
    <xf numFmtId="44" fontId="13" fillId="4" borderId="25" xfId="1" applyFont="1" applyFill="1" applyBorder="1" applyAlignment="1">
      <alignment vertical="center" wrapText="1"/>
    </xf>
    <xf numFmtId="44" fontId="13" fillId="4" borderId="26" xfId="1" applyFont="1" applyFill="1" applyBorder="1" applyAlignment="1">
      <alignment vertical="center" wrapText="1"/>
    </xf>
    <xf numFmtId="44" fontId="13" fillId="4" borderId="27" xfId="1" applyFont="1" applyFill="1" applyBorder="1" applyAlignment="1">
      <alignment vertical="center" wrapText="1"/>
    </xf>
    <xf numFmtId="44" fontId="10" fillId="4" borderId="25" xfId="1" applyFont="1" applyFill="1" applyBorder="1" applyAlignment="1">
      <alignment vertical="center" wrapText="1"/>
    </xf>
    <xf numFmtId="44" fontId="10" fillId="4" borderId="26" xfId="1" applyFont="1" applyFill="1" applyBorder="1" applyAlignment="1">
      <alignment vertical="center" wrapText="1"/>
    </xf>
    <xf numFmtId="44" fontId="10" fillId="4" borderId="27" xfId="1" applyFont="1" applyFill="1" applyBorder="1" applyAlignment="1">
      <alignment vertical="center" wrapText="1"/>
    </xf>
    <xf numFmtId="0" fontId="10" fillId="4" borderId="24" xfId="0" applyFont="1" applyFill="1" applyBorder="1"/>
    <xf numFmtId="0" fontId="10" fillId="4" borderId="24" xfId="0" applyFont="1" applyFill="1" applyBorder="1" applyAlignment="1">
      <alignment horizontal="right"/>
    </xf>
    <xf numFmtId="44" fontId="16" fillId="11" borderId="2" xfId="1" applyNumberFormat="1" applyFont="1" applyFill="1" applyBorder="1"/>
    <xf numFmtId="0" fontId="0" fillId="0" borderId="3" xfId="0" applyFont="1" applyBorder="1" applyAlignment="1">
      <alignment horizontal="center" wrapText="1"/>
    </xf>
    <xf numFmtId="0" fontId="15" fillId="4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15" fillId="4" borderId="4" xfId="0" applyFont="1" applyFill="1" applyBorder="1" applyAlignment="1">
      <alignment horizontal="center" vertical="center"/>
    </xf>
    <xf numFmtId="0" fontId="0" fillId="0" borderId="5" xfId="0" applyFont="1" applyBorder="1"/>
    <xf numFmtId="44" fontId="10" fillId="11" borderId="2" xfId="1" applyFont="1" applyFill="1" applyBorder="1" applyAlignment="1">
      <alignment horizontal="center" vertical="center"/>
    </xf>
    <xf numFmtId="44" fontId="13" fillId="11" borderId="4" xfId="1" applyFont="1" applyFill="1" applyBorder="1" applyAlignment="1">
      <alignment horizontal="center"/>
    </xf>
    <xf numFmtId="44" fontId="13" fillId="11" borderId="2" xfId="1" applyFont="1" applyFill="1" applyBorder="1" applyAlignment="1">
      <alignment horizontal="center"/>
    </xf>
    <xf numFmtId="0" fontId="10" fillId="4" borderId="5" xfId="0" applyFont="1" applyFill="1" applyBorder="1" applyAlignment="1">
      <alignment horizontal="right"/>
    </xf>
    <xf numFmtId="0" fontId="10" fillId="4" borderId="3" xfId="0" applyFont="1" applyFill="1" applyBorder="1" applyAlignment="1">
      <alignment horizontal="right"/>
    </xf>
    <xf numFmtId="0" fontId="10" fillId="4" borderId="4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164" fontId="10" fillId="11" borderId="4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left" wrapText="1"/>
    </xf>
    <xf numFmtId="0" fontId="10" fillId="4" borderId="5" xfId="0" applyFont="1" applyFill="1" applyBorder="1"/>
    <xf numFmtId="0" fontId="7" fillId="4" borderId="4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44" fontId="7" fillId="11" borderId="4" xfId="1" applyFont="1" applyFill="1" applyBorder="1" applyAlignment="1">
      <alignment horizontal="center"/>
    </xf>
    <xf numFmtId="44" fontId="25" fillId="11" borderId="0" xfId="1" applyFont="1" applyFill="1" applyBorder="1" applyAlignment="1">
      <alignment horizontal="center"/>
    </xf>
    <xf numFmtId="0" fontId="25" fillId="4" borderId="0" xfId="2" applyFont="1" applyFill="1" applyBorder="1" applyAlignment="1">
      <alignment horizontal="center"/>
    </xf>
    <xf numFmtId="44" fontId="25" fillId="11" borderId="2" xfId="1" applyFont="1" applyFill="1" applyBorder="1" applyAlignment="1">
      <alignment horizontal="center"/>
    </xf>
    <xf numFmtId="0" fontId="10" fillId="4" borderId="4" xfId="0" applyFont="1" applyFill="1" applyBorder="1" applyAlignment="1"/>
    <xf numFmtId="0" fontId="10" fillId="4" borderId="5" xfId="0" applyFont="1" applyFill="1" applyBorder="1" applyAlignment="1"/>
    <xf numFmtId="0" fontId="24" fillId="4" borderId="3" xfId="2" applyFont="1" applyFill="1" applyBorder="1" applyAlignment="1">
      <alignment horizontal="center" vertical="center"/>
    </xf>
    <xf numFmtId="0" fontId="16" fillId="0" borderId="4" xfId="0" applyFont="1" applyBorder="1"/>
    <xf numFmtId="0" fontId="10" fillId="4" borderId="4" xfId="3" applyFont="1" applyFill="1" applyBorder="1" applyAlignment="1">
      <alignment horizontal="left"/>
    </xf>
    <xf numFmtId="0" fontId="10" fillId="4" borderId="3" xfId="3" applyFont="1" applyFill="1" applyBorder="1" applyAlignment="1">
      <alignment horizontal="center"/>
    </xf>
    <xf numFmtId="0" fontId="10" fillId="4" borderId="0" xfId="3" applyFont="1" applyFill="1" applyBorder="1" applyAlignment="1">
      <alignment horizontal="center"/>
    </xf>
    <xf numFmtId="0" fontId="23" fillId="4" borderId="4" xfId="3" applyFill="1" applyBorder="1" applyAlignment="1">
      <alignment horizontal="center"/>
    </xf>
    <xf numFmtId="0" fontId="10" fillId="4" borderId="4" xfId="3" applyFont="1" applyFill="1" applyBorder="1" applyAlignment="1">
      <alignment horizontal="center"/>
    </xf>
    <xf numFmtId="0" fontId="23" fillId="4" borderId="5" xfId="3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wrapText="1"/>
    </xf>
    <xf numFmtId="0" fontId="21" fillId="4" borderId="0" xfId="2" applyFont="1" applyFill="1" applyBorder="1" applyAlignment="1">
      <alignment horizontal="right"/>
    </xf>
    <xf numFmtId="0" fontId="2" fillId="4" borderId="4" xfId="2" applyFill="1" applyBorder="1"/>
    <xf numFmtId="0" fontId="2" fillId="4" borderId="0" xfId="2" applyFill="1" applyBorder="1"/>
    <xf numFmtId="44" fontId="21" fillId="11" borderId="4" xfId="1" applyFont="1" applyFill="1" applyBorder="1"/>
    <xf numFmtId="0" fontId="10" fillId="4" borderId="5" xfId="0" applyFont="1" applyFill="1" applyBorder="1" applyAlignment="1">
      <alignment horizontal="left" wrapText="1"/>
    </xf>
    <xf numFmtId="0" fontId="0" fillId="0" borderId="4" xfId="0" applyBorder="1" applyAlignment="1"/>
    <xf numFmtId="44" fontId="7" fillId="11" borderId="4" xfId="1" applyFont="1" applyFill="1" applyBorder="1"/>
    <xf numFmtId="0" fontId="7" fillId="0" borderId="4" xfId="0" applyFont="1" applyBorder="1" applyAlignment="1">
      <alignment horizontal="center"/>
    </xf>
    <xf numFmtId="44" fontId="10" fillId="11" borderId="4" xfId="1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right"/>
    </xf>
    <xf numFmtId="0" fontId="10" fillId="4" borderId="5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left"/>
    </xf>
    <xf numFmtId="0" fontId="10" fillId="0" borderId="17" xfId="0" applyFont="1" applyBorder="1" applyAlignment="1">
      <alignment horizontal="center"/>
    </xf>
    <xf numFmtId="44" fontId="10" fillId="11" borderId="0" xfId="1" applyFont="1" applyFill="1" applyBorder="1" applyAlignment="1">
      <alignment horizontal="center"/>
    </xf>
    <xf numFmtId="0" fontId="24" fillId="4" borderId="3" xfId="2" applyFont="1" applyFill="1" applyBorder="1" applyAlignment="1">
      <alignment horizontal="center"/>
    </xf>
    <xf numFmtId="0" fontId="24" fillId="4" borderId="4" xfId="2" applyFont="1" applyFill="1" applyBorder="1" applyAlignment="1">
      <alignment horizontal="left"/>
    </xf>
    <xf numFmtId="0" fontId="28" fillId="4" borderId="4" xfId="2" applyFont="1" applyFill="1" applyBorder="1" applyAlignment="1">
      <alignment horizontal="left"/>
    </xf>
    <xf numFmtId="0" fontId="24" fillId="4" borderId="4" xfId="2" applyFont="1" applyFill="1" applyBorder="1" applyAlignment="1">
      <alignment horizontal="center"/>
    </xf>
    <xf numFmtId="0" fontId="24" fillId="4" borderId="5" xfId="2" applyFont="1" applyFill="1" applyBorder="1" applyAlignment="1">
      <alignment horizontal="center"/>
    </xf>
    <xf numFmtId="44" fontId="24" fillId="11" borderId="4" xfId="1" applyFont="1" applyFill="1" applyBorder="1" applyAlignment="1">
      <alignment horizontal="center"/>
    </xf>
    <xf numFmtId="44" fontId="0" fillId="11" borderId="0" xfId="1" applyFont="1" applyFill="1" applyBorder="1" applyAlignment="1">
      <alignment horizontal="center" wrapText="1"/>
    </xf>
    <xf numFmtId="0" fontId="7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vertical="center"/>
    </xf>
    <xf numFmtId="0" fontId="7" fillId="0" borderId="76" xfId="0" applyFont="1" applyFill="1" applyBorder="1" applyAlignment="1">
      <alignment vertical="center"/>
    </xf>
    <xf numFmtId="0" fontId="7" fillId="0" borderId="49" xfId="0" applyFont="1" applyFill="1" applyBorder="1" applyAlignment="1">
      <alignment horizontal="left" vertical="center"/>
    </xf>
    <xf numFmtId="0" fontId="7" fillId="0" borderId="49" xfId="0" applyFont="1" applyBorder="1" applyAlignment="1">
      <alignment horizontal="center" vertical="center"/>
    </xf>
    <xf numFmtId="44" fontId="22" fillId="11" borderId="49" xfId="1" applyFont="1" applyFill="1" applyBorder="1" applyAlignment="1">
      <alignment horizontal="center" vertical="center"/>
    </xf>
    <xf numFmtId="0" fontId="0" fillId="0" borderId="49" xfId="0" applyBorder="1"/>
    <xf numFmtId="0" fontId="7" fillId="0" borderId="49" xfId="0" applyFont="1" applyFill="1" applyBorder="1" applyAlignment="1">
      <alignment horizontal="center" vertical="center"/>
    </xf>
    <xf numFmtId="0" fontId="0" fillId="0" borderId="50" xfId="0" applyBorder="1"/>
    <xf numFmtId="44" fontId="17" fillId="11" borderId="0" xfId="1" applyFont="1" applyFill="1" applyBorder="1" applyAlignment="1">
      <alignment horizontal="center"/>
    </xf>
    <xf numFmtId="8" fontId="0" fillId="11" borderId="2" xfId="0" applyNumberFormat="1" applyFill="1" applyBorder="1"/>
    <xf numFmtId="0" fontId="10" fillId="4" borderId="26" xfId="0" applyFont="1" applyFill="1" applyBorder="1" applyAlignment="1">
      <alignment horizontal="center" wrapText="1"/>
    </xf>
    <xf numFmtId="0" fontId="8" fillId="3" borderId="7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0" fillId="4" borderId="24" xfId="0" applyFill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44" fontId="0" fillId="0" borderId="16" xfId="1" applyFont="1" applyBorder="1"/>
    <xf numFmtId="44" fontId="0" fillId="0" borderId="79" xfId="1" applyFont="1" applyBorder="1"/>
    <xf numFmtId="44" fontId="0" fillId="0" borderId="63" xfId="1" applyFont="1" applyBorder="1"/>
    <xf numFmtId="44" fontId="3" fillId="11" borderId="71" xfId="1" applyFont="1" applyFill="1" applyBorder="1"/>
    <xf numFmtId="0" fontId="0" fillId="0" borderId="2" xfId="0" applyBorder="1" applyAlignment="1">
      <alignment horizontal="center"/>
    </xf>
    <xf numFmtId="44" fontId="10" fillId="11" borderId="24" xfId="1" applyFont="1" applyFill="1" applyBorder="1" applyAlignment="1">
      <alignment horizontal="center"/>
    </xf>
    <xf numFmtId="44" fontId="10" fillId="11" borderId="4" xfId="1" applyFont="1" applyFill="1" applyBorder="1" applyAlignment="1">
      <alignment horizontal="center" wrapText="1"/>
    </xf>
    <xf numFmtId="44" fontId="0" fillId="11" borderId="4" xfId="1" applyFont="1" applyFill="1" applyBorder="1"/>
    <xf numFmtId="44" fontId="10" fillId="4" borderId="2" xfId="1" applyFont="1" applyFill="1" applyBorder="1" applyAlignment="1">
      <alignment horizontal="left"/>
    </xf>
    <xf numFmtId="0" fontId="13" fillId="0" borderId="0" xfId="0" applyFont="1"/>
    <xf numFmtId="44" fontId="13" fillId="0" borderId="0" xfId="1" applyFont="1"/>
    <xf numFmtId="0" fontId="21" fillId="4" borderId="1" xfId="2" applyFont="1" applyFill="1" applyAlignment="1">
      <alignment horizontal="left" wrapText="1"/>
    </xf>
    <xf numFmtId="0" fontId="21" fillId="4" borderId="1" xfId="2" applyFont="1" applyFill="1" applyAlignment="1">
      <alignment horizontal="left" vertical="top"/>
    </xf>
    <xf numFmtId="44" fontId="21" fillId="4" borderId="47" xfId="1" applyFont="1" applyFill="1" applyBorder="1" applyAlignment="1">
      <alignment horizontal="center"/>
    </xf>
    <xf numFmtId="0" fontId="21" fillId="4" borderId="88" xfId="2" applyFont="1" applyFill="1" applyBorder="1" applyAlignment="1">
      <alignment horizontal="center"/>
    </xf>
    <xf numFmtId="8" fontId="21" fillId="4" borderId="2" xfId="1" applyNumberFormat="1" applyFont="1" applyFill="1" applyBorder="1" applyAlignment="1">
      <alignment horizontal="center"/>
    </xf>
    <xf numFmtId="8" fontId="21" fillId="11" borderId="0" xfId="1" applyNumberFormat="1" applyFont="1" applyFill="1" applyBorder="1" applyAlignment="1">
      <alignment horizontal="center"/>
    </xf>
    <xf numFmtId="164" fontId="10" fillId="11" borderId="2" xfId="0" applyNumberFormat="1" applyFont="1" applyFill="1" applyBorder="1" applyAlignment="1">
      <alignment horizontal="center"/>
    </xf>
    <xf numFmtId="44" fontId="3" fillId="11" borderId="71" xfId="1" applyFont="1" applyFill="1" applyBorder="1" applyAlignment="1"/>
    <xf numFmtId="44" fontId="7" fillId="0" borderId="18" xfId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4" fontId="10" fillId="4" borderId="27" xfId="1" applyFont="1" applyFill="1" applyBorder="1" applyAlignment="1">
      <alignment horizontal="center"/>
    </xf>
    <xf numFmtId="0" fontId="24" fillId="4" borderId="88" xfId="2" applyFont="1" applyFill="1" applyBorder="1" applyAlignment="1">
      <alignment horizontal="right"/>
    </xf>
    <xf numFmtId="44" fontId="24" fillId="11" borderId="2" xfId="1" applyFont="1" applyFill="1" applyBorder="1"/>
    <xf numFmtId="44" fontId="0" fillId="11" borderId="2" xfId="0" applyNumberFormat="1" applyFill="1" applyBorder="1"/>
    <xf numFmtId="0" fontId="24" fillId="4" borderId="1" xfId="2" applyFont="1" applyFill="1" applyAlignment="1"/>
    <xf numFmtId="0" fontId="40" fillId="4" borderId="2" xfId="0" applyFont="1" applyFill="1" applyBorder="1" applyAlignment="1">
      <alignment horizontal="left"/>
    </xf>
    <xf numFmtId="0" fontId="40" fillId="4" borderId="2" xfId="0" applyFont="1" applyFill="1" applyBorder="1" applyAlignment="1">
      <alignment horizontal="left" wrapText="1"/>
    </xf>
    <xf numFmtId="16" fontId="0" fillId="4" borderId="2" xfId="0" applyNumberFormat="1" applyFill="1" applyBorder="1" applyAlignment="1">
      <alignment horizontal="left"/>
    </xf>
    <xf numFmtId="0" fontId="0" fillId="4" borderId="18" xfId="0" applyFill="1" applyBorder="1"/>
    <xf numFmtId="0" fontId="10" fillId="4" borderId="0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center" wrapText="1"/>
    </xf>
    <xf numFmtId="44" fontId="10" fillId="4" borderId="0" xfId="1" applyFont="1" applyFill="1" applyBorder="1" applyAlignment="1">
      <alignment horizontal="center"/>
    </xf>
    <xf numFmtId="44" fontId="29" fillId="4" borderId="0" xfId="0" applyNumberFormat="1" applyFont="1" applyFill="1" applyBorder="1" applyAlignment="1"/>
    <xf numFmtId="8" fontId="10" fillId="11" borderId="2" xfId="0" applyNumberFormat="1" applyFont="1" applyFill="1" applyBorder="1" applyAlignment="1">
      <alignment horizontal="center" vertical="center" wrapText="1"/>
    </xf>
    <xf numFmtId="44" fontId="10" fillId="11" borderId="2" xfId="0" applyNumberFormat="1" applyFont="1" applyFill="1" applyBorder="1" applyAlignment="1">
      <alignment horizontal="center"/>
    </xf>
    <xf numFmtId="44" fontId="29" fillId="11" borderId="2" xfId="0" applyNumberFormat="1" applyFont="1" applyFill="1" applyBorder="1"/>
    <xf numFmtId="0" fontId="0" fillId="11" borderId="2" xfId="0" applyFill="1" applyBorder="1"/>
    <xf numFmtId="0" fontId="3" fillId="7" borderId="97" xfId="0" applyFont="1" applyFill="1" applyBorder="1" applyAlignment="1">
      <alignment horizontal="center"/>
    </xf>
    <xf numFmtId="0" fontId="3" fillId="7" borderId="98" xfId="0" applyFont="1" applyFill="1" applyBorder="1" applyAlignment="1">
      <alignment horizontal="center"/>
    </xf>
    <xf numFmtId="0" fontId="3" fillId="7" borderId="3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14" fontId="16" fillId="4" borderId="0" xfId="0" applyNumberFormat="1" applyFont="1" applyFill="1"/>
    <xf numFmtId="44" fontId="0" fillId="4" borderId="4" xfId="1" applyFont="1" applyFill="1" applyBorder="1" applyAlignment="1">
      <alignment horizontal="center"/>
    </xf>
    <xf numFmtId="0" fontId="16" fillId="4" borderId="26" xfId="0" applyFont="1" applyFill="1" applyBorder="1"/>
    <xf numFmtId="0" fontId="16" fillId="4" borderId="26" xfId="0" applyFont="1" applyFill="1" applyBorder="1" applyAlignment="1">
      <alignment horizontal="left"/>
    </xf>
    <xf numFmtId="0" fontId="0" fillId="0" borderId="26" xfId="0" applyFill="1" applyBorder="1" applyAlignment="1">
      <alignment horizontal="center"/>
    </xf>
    <xf numFmtId="0" fontId="0" fillId="0" borderId="5" xfId="0" applyBorder="1" applyAlignment="1">
      <alignment horizontal="center"/>
    </xf>
    <xf numFmtId="44" fontId="0" fillId="11" borderId="2" xfId="1" applyFont="1" applyFill="1" applyBorder="1" applyAlignment="1">
      <alignment horizontal="center"/>
    </xf>
    <xf numFmtId="12" fontId="16" fillId="4" borderId="2" xfId="0" applyNumberFormat="1" applyFont="1" applyFill="1" applyBorder="1" applyAlignment="1">
      <alignment horizontal="left"/>
    </xf>
    <xf numFmtId="44" fontId="16" fillId="4" borderId="4" xfId="1" applyFont="1" applyFill="1" applyBorder="1"/>
    <xf numFmtId="0" fontId="16" fillId="4" borderId="5" xfId="0" applyFont="1" applyFill="1" applyBorder="1" applyAlignment="1">
      <alignment horizontal="center"/>
    </xf>
    <xf numFmtId="0" fontId="16" fillId="4" borderId="25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vertical="center"/>
    </xf>
    <xf numFmtId="44" fontId="16" fillId="4" borderId="25" xfId="1" applyFont="1" applyFill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44" fontId="16" fillId="11" borderId="2" xfId="1" applyFont="1" applyFill="1" applyBorder="1" applyAlignment="1">
      <alignment vertical="center"/>
    </xf>
    <xf numFmtId="0" fontId="29" fillId="6" borderId="2" xfId="0" applyFont="1" applyFill="1" applyBorder="1" applyAlignment="1">
      <alignment horizontal="center"/>
    </xf>
    <xf numFmtId="0" fontId="67" fillId="4" borderId="2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center" vertical="center" wrapText="1" readingOrder="1"/>
    </xf>
    <xf numFmtId="0" fontId="11" fillId="0" borderId="9" xfId="0" applyFont="1" applyBorder="1" applyAlignment="1">
      <alignment horizontal="center" vertical="center" wrapText="1" readingOrder="1"/>
    </xf>
    <xf numFmtId="0" fontId="11" fillId="0" borderId="10" xfId="0" applyFont="1" applyBorder="1" applyAlignment="1">
      <alignment horizontal="center" vertical="center" wrapText="1" readingOrder="1"/>
    </xf>
    <xf numFmtId="0" fontId="8" fillId="3" borderId="24" xfId="0" applyFont="1" applyFill="1" applyBorder="1" applyAlignment="1">
      <alignment horizontal="center" vertical="center" wrapText="1"/>
    </xf>
    <xf numFmtId="44" fontId="8" fillId="3" borderId="12" xfId="1" applyFont="1" applyFill="1" applyBorder="1" applyAlignment="1">
      <alignment horizontal="center" vertical="center" wrapText="1"/>
    </xf>
    <xf numFmtId="44" fontId="8" fillId="3" borderId="16" xfId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 readingOrder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3" fillId="11" borderId="35" xfId="0" applyFont="1" applyFill="1" applyBorder="1" applyAlignment="1">
      <alignment horizontal="center"/>
    </xf>
    <xf numFmtId="0" fontId="3" fillId="11" borderId="37" xfId="0" applyFont="1" applyFill="1" applyBorder="1" applyAlignment="1">
      <alignment horizontal="center"/>
    </xf>
    <xf numFmtId="44" fontId="3" fillId="11" borderId="39" xfId="0" applyNumberFormat="1" applyFont="1" applyFill="1" applyBorder="1" applyAlignment="1">
      <alignment horizontal="center" vertical="center"/>
    </xf>
    <xf numFmtId="44" fontId="3" fillId="11" borderId="41" xfId="0" applyNumberFormat="1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/>
    </xf>
    <xf numFmtId="0" fontId="8" fillId="6" borderId="24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center" vertical="center" wrapText="1" readingOrder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center"/>
    </xf>
    <xf numFmtId="44" fontId="3" fillId="11" borderId="39" xfId="0" applyNumberFormat="1" applyFont="1" applyFill="1" applyBorder="1" applyAlignment="1">
      <alignment horizontal="center"/>
    </xf>
    <xf numFmtId="0" fontId="3" fillId="11" borderId="41" xfId="0" applyFont="1" applyFill="1" applyBorder="1" applyAlignment="1">
      <alignment horizontal="center"/>
    </xf>
    <xf numFmtId="0" fontId="3" fillId="11" borderId="35" xfId="0" applyFont="1" applyFill="1" applyBorder="1" applyAlignment="1">
      <alignment horizontal="center" wrapText="1"/>
    </xf>
    <xf numFmtId="0" fontId="3" fillId="11" borderId="37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8" fontId="21" fillId="4" borderId="5" xfId="1" applyNumberFormat="1" applyFont="1" applyFill="1" applyBorder="1" applyAlignment="1">
      <alignment horizontal="center" vertical="center"/>
    </xf>
    <xf numFmtId="8" fontId="21" fillId="4" borderId="7" xfId="1" applyNumberFormat="1" applyFont="1" applyFill="1" applyBorder="1" applyAlignment="1">
      <alignment horizontal="center" vertical="center"/>
    </xf>
    <xf numFmtId="8" fontId="21" fillId="4" borderId="10" xfId="1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 readingOrder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/>
    </xf>
    <xf numFmtId="0" fontId="13" fillId="4" borderId="24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 readingOrder="1"/>
    </xf>
    <xf numFmtId="0" fontId="20" fillId="0" borderId="4" xfId="0" applyFont="1" applyBorder="1" applyAlignment="1">
      <alignment horizontal="center" vertical="center" wrapText="1" readingOrder="1"/>
    </xf>
    <xf numFmtId="0" fontId="20" fillId="0" borderId="5" xfId="0" applyFont="1" applyBorder="1" applyAlignment="1">
      <alignment horizontal="center" vertical="center" wrapText="1" readingOrder="1"/>
    </xf>
    <xf numFmtId="0" fontId="20" fillId="0" borderId="6" xfId="0" applyFont="1" applyBorder="1" applyAlignment="1">
      <alignment horizontal="center" vertical="center" wrapText="1" readingOrder="1"/>
    </xf>
    <xf numFmtId="0" fontId="20" fillId="0" borderId="0" xfId="0" applyFont="1" applyBorder="1" applyAlignment="1">
      <alignment horizontal="center" vertical="center" wrapText="1" readingOrder="1"/>
    </xf>
    <xf numFmtId="0" fontId="20" fillId="0" borderId="7" xfId="0" applyFont="1" applyBorder="1" applyAlignment="1">
      <alignment horizontal="center" vertical="center" wrapText="1" readingOrder="1"/>
    </xf>
    <xf numFmtId="0" fontId="20" fillId="0" borderId="8" xfId="0" applyFont="1" applyBorder="1" applyAlignment="1">
      <alignment horizontal="center" vertical="center" wrapText="1" readingOrder="1"/>
    </xf>
    <xf numFmtId="0" fontId="20" fillId="0" borderId="9" xfId="0" applyFont="1" applyBorder="1" applyAlignment="1">
      <alignment horizontal="center" vertical="center" wrapText="1" readingOrder="1"/>
    </xf>
    <xf numFmtId="0" fontId="20" fillId="0" borderId="10" xfId="0" applyFont="1" applyBorder="1" applyAlignment="1">
      <alignment horizontal="center" vertical="center" wrapText="1" readingOrder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44" fontId="19" fillId="3" borderId="12" xfId="1" applyFont="1" applyFill="1" applyBorder="1" applyAlignment="1">
      <alignment horizontal="center" vertical="center" wrapText="1"/>
    </xf>
    <xf numFmtId="44" fontId="19" fillId="3" borderId="16" xfId="1" applyFont="1" applyFill="1" applyBorder="1" applyAlignment="1">
      <alignment horizontal="center" vertical="center" wrapText="1"/>
    </xf>
    <xf numFmtId="44" fontId="13" fillId="4" borderId="25" xfId="1" applyFont="1" applyFill="1" applyBorder="1" applyAlignment="1">
      <alignment horizontal="center" vertical="center"/>
    </xf>
    <xf numFmtId="44" fontId="13" fillId="4" borderId="26" xfId="1" applyFont="1" applyFill="1" applyBorder="1" applyAlignment="1">
      <alignment horizontal="center" vertical="center"/>
    </xf>
    <xf numFmtId="44" fontId="13" fillId="4" borderId="27" xfId="1" applyFont="1" applyFill="1" applyBorder="1" applyAlignment="1">
      <alignment horizontal="center" vertical="center"/>
    </xf>
    <xf numFmtId="44" fontId="3" fillId="11" borderId="39" xfId="1" applyNumberFormat="1" applyFont="1" applyFill="1" applyBorder="1" applyAlignment="1">
      <alignment horizontal="center"/>
    </xf>
    <xf numFmtId="0" fontId="3" fillId="11" borderId="41" xfId="1" applyNumberFormat="1" applyFont="1" applyFill="1" applyBorder="1" applyAlignment="1">
      <alignment horizontal="center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17" fillId="3" borderId="43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17" fillId="3" borderId="42" xfId="0" applyFont="1" applyFill="1" applyBorder="1" applyAlignment="1">
      <alignment horizontal="center" vertical="center" wrapText="1"/>
    </xf>
    <xf numFmtId="0" fontId="3" fillId="11" borderId="48" xfId="0" applyFont="1" applyFill="1" applyBorder="1" applyAlignment="1">
      <alignment horizontal="center"/>
    </xf>
    <xf numFmtId="0" fontId="3" fillId="11" borderId="50" xfId="0" applyFont="1" applyFill="1" applyBorder="1" applyAlignment="1">
      <alignment horizontal="center"/>
    </xf>
    <xf numFmtId="44" fontId="3" fillId="11" borderId="72" xfId="0" applyNumberFormat="1" applyFont="1" applyFill="1" applyBorder="1" applyAlignment="1">
      <alignment horizontal="center"/>
    </xf>
    <xf numFmtId="0" fontId="3" fillId="11" borderId="74" xfId="0" applyFont="1" applyFill="1" applyBorder="1" applyAlignment="1">
      <alignment horizontal="center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26" fillId="3" borderId="31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 readingOrder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 readingOrder="1"/>
    </xf>
    <xf numFmtId="0" fontId="11" fillId="0" borderId="49" xfId="0" applyFont="1" applyBorder="1" applyAlignment="1">
      <alignment horizontal="center" vertical="center" wrapText="1" readingOrder="1"/>
    </xf>
    <xf numFmtId="0" fontId="11" fillId="0" borderId="50" xfId="0" applyFont="1" applyBorder="1" applyAlignment="1">
      <alignment horizontal="center" vertical="center" wrapText="1" readingOrder="1"/>
    </xf>
    <xf numFmtId="0" fontId="11" fillId="0" borderId="51" xfId="0" applyFont="1" applyBorder="1" applyAlignment="1">
      <alignment horizontal="center" vertical="center" wrapText="1" readingOrder="1"/>
    </xf>
    <xf numFmtId="0" fontId="11" fillId="0" borderId="17" xfId="0" applyFont="1" applyBorder="1" applyAlignment="1">
      <alignment horizontal="center" vertical="center" wrapText="1" readingOrder="1"/>
    </xf>
    <xf numFmtId="0" fontId="11" fillId="0" borderId="57" xfId="0" applyFont="1" applyBorder="1" applyAlignment="1">
      <alignment horizontal="center" vertical="center" wrapText="1" readingOrder="1"/>
    </xf>
    <xf numFmtId="0" fontId="11" fillId="0" borderId="58" xfId="0" applyFont="1" applyBorder="1" applyAlignment="1">
      <alignment horizontal="center" vertical="center" wrapText="1" readingOrder="1"/>
    </xf>
    <xf numFmtId="0" fontId="11" fillId="0" borderId="59" xfId="0" applyFont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8" fillId="3" borderId="72" xfId="0" applyFont="1" applyFill="1" applyBorder="1" applyAlignment="1">
      <alignment horizontal="center" vertical="center" wrapText="1"/>
    </xf>
    <xf numFmtId="0" fontId="8" fillId="3" borderId="73" xfId="0" applyFont="1" applyFill="1" applyBorder="1" applyAlignment="1">
      <alignment horizontal="center" vertical="center" wrapText="1"/>
    </xf>
    <xf numFmtId="0" fontId="8" fillId="3" borderId="74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 readingOrder="1"/>
    </xf>
    <xf numFmtId="0" fontId="11" fillId="0" borderId="0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5" xfId="0" applyFont="1" applyBorder="1" applyAlignment="1">
      <alignment horizontal="left" vertical="center" wrapText="1" readingOrder="1"/>
    </xf>
    <xf numFmtId="0" fontId="11" fillId="0" borderId="6" xfId="0" applyFont="1" applyBorder="1" applyAlignment="1">
      <alignment horizontal="left" vertical="center" wrapText="1" readingOrder="1"/>
    </xf>
    <xf numFmtId="0" fontId="11" fillId="0" borderId="7" xfId="0" applyFont="1" applyBorder="1" applyAlignment="1">
      <alignment horizontal="left" vertical="center" wrapText="1" readingOrder="1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36" fillId="0" borderId="63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65" fillId="0" borderId="4" xfId="0" applyFont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36" fillId="0" borderId="62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55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44" fontId="21" fillId="4" borderId="23" xfId="1" applyFont="1" applyFill="1" applyBorder="1" applyAlignment="1">
      <alignment horizontal="center" vertical="center"/>
    </xf>
    <xf numFmtId="44" fontId="21" fillId="4" borderId="18" xfId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 readingOrder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43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38" fillId="9" borderId="65" xfId="0" applyFont="1" applyFill="1" applyBorder="1" applyAlignment="1">
      <alignment horizontal="center" vertical="center" wrapText="1"/>
    </xf>
    <xf numFmtId="0" fontId="38" fillId="9" borderId="24" xfId="0" applyFont="1" applyFill="1" applyBorder="1" applyAlignment="1">
      <alignment horizontal="center" vertical="center" wrapText="1"/>
    </xf>
    <xf numFmtId="0" fontId="9" fillId="3" borderId="67" xfId="0" applyFont="1" applyFill="1" applyBorder="1" applyAlignment="1">
      <alignment horizontal="center" vertical="center" wrapText="1"/>
    </xf>
    <xf numFmtId="0" fontId="9" fillId="3" borderId="66" xfId="0" applyFont="1" applyFill="1" applyBorder="1" applyAlignment="1">
      <alignment horizontal="center" vertical="center" wrapText="1"/>
    </xf>
    <xf numFmtId="44" fontId="10" fillId="0" borderId="25" xfId="1" applyFont="1" applyBorder="1" applyAlignment="1">
      <alignment horizontal="center" vertical="center" wrapText="1"/>
    </xf>
    <xf numFmtId="44" fontId="10" fillId="0" borderId="26" xfId="1" applyFont="1" applyBorder="1" applyAlignment="1">
      <alignment horizontal="center" vertical="center" wrapText="1"/>
    </xf>
    <xf numFmtId="44" fontId="10" fillId="0" borderId="27" xfId="1" applyFont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37" fillId="0" borderId="2" xfId="0" applyFont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top" wrapText="1"/>
    </xf>
    <xf numFmtId="0" fontId="7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44" fontId="8" fillId="3" borderId="12" xfId="1" applyFont="1" applyFill="1" applyBorder="1" applyAlignment="1">
      <alignment horizontal="center" vertical="center"/>
    </xf>
    <xf numFmtId="44" fontId="8" fillId="3" borderId="16" xfId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21" fillId="4" borderId="23" xfId="0" applyFont="1" applyFill="1" applyBorder="1" applyAlignment="1">
      <alignment horizontal="left" vertical="center" wrapText="1"/>
    </xf>
    <xf numFmtId="0" fontId="21" fillId="4" borderId="18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44" fontId="10" fillId="4" borderId="25" xfId="1" applyFont="1" applyFill="1" applyBorder="1" applyAlignment="1">
      <alignment horizontal="center" vertical="center"/>
    </xf>
    <xf numFmtId="44" fontId="10" fillId="4" borderId="26" xfId="1" applyFont="1" applyFill="1" applyBorder="1" applyAlignment="1">
      <alignment horizontal="center" vertical="center"/>
    </xf>
    <xf numFmtId="44" fontId="10" fillId="4" borderId="27" xfId="1" applyFont="1" applyFill="1" applyBorder="1" applyAlignment="1">
      <alignment horizontal="center" vertical="center"/>
    </xf>
    <xf numFmtId="0" fontId="36" fillId="0" borderId="60" xfId="0" applyFont="1" applyBorder="1" applyAlignment="1">
      <alignment horizontal="center" vertical="center"/>
    </xf>
    <xf numFmtId="0" fontId="36" fillId="0" borderId="70" xfId="0" applyFont="1" applyBorder="1" applyAlignment="1">
      <alignment horizontal="center" vertical="center"/>
    </xf>
    <xf numFmtId="0" fontId="21" fillId="4" borderId="23" xfId="0" applyFont="1" applyFill="1" applyBorder="1" applyAlignment="1">
      <alignment horizontal="left" vertical="top"/>
    </xf>
    <xf numFmtId="0" fontId="21" fillId="4" borderId="18" xfId="0" applyFont="1" applyFill="1" applyBorder="1" applyAlignment="1">
      <alignment horizontal="left" vertical="top"/>
    </xf>
    <xf numFmtId="0" fontId="21" fillId="4" borderId="23" xfId="0" applyFont="1" applyFill="1" applyBorder="1" applyAlignment="1">
      <alignment horizontal="left" vertical="top" wrapText="1"/>
    </xf>
    <xf numFmtId="0" fontId="21" fillId="4" borderId="18" xfId="0" applyFont="1" applyFill="1" applyBorder="1" applyAlignment="1">
      <alignment horizontal="left" vertical="top" wrapText="1"/>
    </xf>
    <xf numFmtId="0" fontId="46" fillId="9" borderId="2" xfId="0" applyFont="1" applyFill="1" applyBorder="1" applyAlignment="1">
      <alignment horizontal="center" vertical="center" wrapText="1"/>
    </xf>
    <xf numFmtId="0" fontId="47" fillId="3" borderId="16" xfId="0" applyFont="1" applyFill="1" applyBorder="1" applyAlignment="1">
      <alignment horizontal="center" vertical="center" wrapText="1"/>
    </xf>
    <xf numFmtId="0" fontId="47" fillId="3" borderId="15" xfId="0" applyFont="1" applyFill="1" applyBorder="1" applyAlignment="1">
      <alignment horizontal="center" vertical="center" wrapText="1"/>
    </xf>
    <xf numFmtId="0" fontId="46" fillId="9" borderId="23" xfId="0" applyFont="1" applyFill="1" applyBorder="1" applyAlignment="1">
      <alignment horizontal="center" vertical="center" wrapText="1"/>
    </xf>
    <xf numFmtId="0" fontId="46" fillId="9" borderId="24" xfId="0" applyFont="1" applyFill="1" applyBorder="1" applyAlignment="1">
      <alignment horizontal="center" vertical="center" wrapText="1"/>
    </xf>
    <xf numFmtId="0" fontId="47" fillId="3" borderId="14" xfId="0" applyFont="1" applyFill="1" applyBorder="1" applyAlignment="1">
      <alignment horizontal="center" vertical="center" wrapText="1"/>
    </xf>
    <xf numFmtId="0" fontId="49" fillId="9" borderId="68" xfId="0" applyFont="1" applyFill="1" applyBorder="1" applyAlignment="1">
      <alignment horizontal="center" vertical="center" wrapText="1"/>
    </xf>
    <xf numFmtId="0" fontId="49" fillId="9" borderId="4" xfId="0" applyFont="1" applyFill="1" applyBorder="1" applyAlignment="1">
      <alignment horizontal="center" vertical="center" wrapText="1"/>
    </xf>
    <xf numFmtId="0" fontId="47" fillId="3" borderId="13" xfId="0" applyFont="1" applyFill="1" applyBorder="1" applyAlignment="1">
      <alignment horizontal="center" vertical="center" wrapText="1"/>
    </xf>
    <xf numFmtId="0" fontId="47" fillId="3" borderId="61" xfId="0" applyFont="1" applyFill="1" applyBorder="1" applyAlignment="1">
      <alignment horizontal="center" vertical="center" wrapText="1"/>
    </xf>
    <xf numFmtId="0" fontId="47" fillId="3" borderId="12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17" fillId="9" borderId="68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17" fillId="9" borderId="65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18" xfId="0" applyFont="1" applyFill="1" applyBorder="1" applyAlignment="1">
      <alignment horizontal="center" vertical="center" wrapText="1"/>
    </xf>
    <xf numFmtId="44" fontId="17" fillId="3" borderId="12" xfId="1" applyFont="1" applyFill="1" applyBorder="1" applyAlignment="1">
      <alignment horizontal="center" vertical="center" wrapText="1"/>
    </xf>
    <xf numFmtId="44" fontId="17" fillId="3" borderId="16" xfId="1" applyFont="1" applyFill="1" applyBorder="1" applyAlignment="1">
      <alignment horizontal="center" vertical="center" wrapText="1"/>
    </xf>
    <xf numFmtId="0" fontId="52" fillId="0" borderId="27" xfId="0" applyFont="1" applyBorder="1" applyAlignment="1">
      <alignment horizontal="center" vertical="center" wrapText="1" readingOrder="1"/>
    </xf>
    <xf numFmtId="0" fontId="17" fillId="3" borderId="5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57" fillId="4" borderId="23" xfId="0" applyFont="1" applyFill="1" applyBorder="1" applyAlignment="1">
      <alignment horizontal="center" vertical="top" wrapText="1"/>
    </xf>
    <xf numFmtId="0" fontId="57" fillId="4" borderId="18" xfId="0" applyFont="1" applyFill="1" applyBorder="1" applyAlignment="1">
      <alignment horizontal="center" vertical="top" wrapText="1"/>
    </xf>
    <xf numFmtId="0" fontId="21" fillId="4" borderId="23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 vertical="top" wrapText="1"/>
    </xf>
    <xf numFmtId="0" fontId="21" fillId="4" borderId="18" xfId="0" applyFont="1" applyFill="1" applyBorder="1" applyAlignment="1">
      <alignment horizontal="center" vertical="top" wrapText="1"/>
    </xf>
    <xf numFmtId="0" fontId="53" fillId="4" borderId="23" xfId="0" applyFont="1" applyFill="1" applyBorder="1" applyAlignment="1">
      <alignment horizontal="center" vertical="top" wrapText="1"/>
    </xf>
    <xf numFmtId="0" fontId="53" fillId="4" borderId="24" xfId="0" applyFont="1" applyFill="1" applyBorder="1" applyAlignment="1">
      <alignment horizontal="center" vertical="top" wrapText="1"/>
    </xf>
    <xf numFmtId="0" fontId="53" fillId="4" borderId="18" xfId="0" applyFont="1" applyFill="1" applyBorder="1" applyAlignment="1">
      <alignment horizontal="center" vertical="top" wrapText="1"/>
    </xf>
    <xf numFmtId="0" fontId="36" fillId="0" borderId="25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56" fillId="0" borderId="25" xfId="0" applyFont="1" applyBorder="1" applyAlignment="1">
      <alignment horizontal="center" vertical="center" wrapText="1"/>
    </xf>
    <xf numFmtId="0" fontId="56" fillId="0" borderId="27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/>
    </xf>
    <xf numFmtId="0" fontId="64" fillId="0" borderId="2" xfId="0" applyFont="1" applyBorder="1" applyAlignment="1">
      <alignment horizontal="center"/>
    </xf>
    <xf numFmtId="8" fontId="10" fillId="0" borderId="0" xfId="1" applyNumberFormat="1" applyFont="1"/>
    <xf numFmtId="8" fontId="10" fillId="0" borderId="2" xfId="1" applyNumberFormat="1" applyFont="1" applyBorder="1"/>
    <xf numFmtId="8" fontId="10" fillId="4" borderId="2" xfId="1" applyNumberFormat="1" applyFont="1" applyFill="1" applyBorder="1" applyAlignment="1">
      <alignment horizontal="center" wrapText="1"/>
    </xf>
    <xf numFmtId="0" fontId="10" fillId="0" borderId="3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0" xfId="0" applyFont="1" applyBorder="1" applyAlignment="1">
      <alignment horizontal="center"/>
    </xf>
    <xf numFmtId="8" fontId="17" fillId="4" borderId="2" xfId="1" applyNumberFormat="1" applyFont="1" applyFill="1" applyBorder="1" applyAlignment="1">
      <alignment horizontal="center"/>
    </xf>
    <xf numFmtId="164" fontId="17" fillId="4" borderId="2" xfId="1" applyNumberFormat="1" applyFont="1" applyFill="1" applyBorder="1" applyAlignment="1">
      <alignment horizontal="center"/>
    </xf>
  </cellXfs>
  <cellStyles count="5">
    <cellStyle name="Cálculo" xfId="3" builtinId="22"/>
    <cellStyle name="Celda de comprobación" xfId="4" builtinId="23"/>
    <cellStyle name="Moneda" xfId="1" builtinId="4"/>
    <cellStyle name="Normal" xfId="0" builtinId="0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0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2.png"/><Relationship Id="rId5" Type="http://schemas.openxmlformats.org/officeDocument/2006/relationships/image" Target="../media/image17.png"/><Relationship Id="rId4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8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1586</xdr:colOff>
      <xdr:row>2</xdr:row>
      <xdr:rowOff>18824</xdr:rowOff>
    </xdr:from>
    <xdr:to>
      <xdr:col>8</xdr:col>
      <xdr:colOff>539749</xdr:colOff>
      <xdr:row>8</xdr:row>
      <xdr:rowOff>177483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4000-000002000000}"/>
            </a:ext>
          </a:extLst>
        </xdr:cNvPr>
        <xdr:cNvSpPr txBox="1"/>
      </xdr:nvSpPr>
      <xdr:spPr>
        <a:xfrm>
          <a:off x="763586" y="399824"/>
          <a:ext cx="6253163" cy="130165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</a:t>
          </a: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Transporte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546100</xdr:colOff>
      <xdr:row>2</xdr:row>
      <xdr:rowOff>19050</xdr:rowOff>
    </xdr:from>
    <xdr:to>
      <xdr:col>14</xdr:col>
      <xdr:colOff>0</xdr:colOff>
      <xdr:row>8</xdr:row>
      <xdr:rowOff>189139</xdr:rowOff>
    </xdr:to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xmlns="" id="{00000000-0008-0000-4000-000003000000}"/>
            </a:ext>
          </a:extLst>
        </xdr:cNvPr>
        <xdr:cNvSpPr txBox="1"/>
      </xdr:nvSpPr>
      <xdr:spPr>
        <a:xfrm>
          <a:off x="7023100" y="400050"/>
          <a:ext cx="4797425" cy="131308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DIRECCION: SINDICATURA		</a:t>
          </a: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30 DE JUNIO DEL 2023</a:t>
          </a: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227239</xdr:colOff>
      <xdr:row>2</xdr:row>
      <xdr:rowOff>105003</xdr:rowOff>
    </xdr:from>
    <xdr:to>
      <xdr:col>3</xdr:col>
      <xdr:colOff>476250</xdr:colOff>
      <xdr:row>8</xdr:row>
      <xdr:rowOff>14288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239" y="486003"/>
          <a:ext cx="2154011" cy="1061810"/>
        </a:xfrm>
        <a:prstGeom prst="rect">
          <a:avLst/>
        </a:prstGeom>
      </xdr:spPr>
    </xdr:pic>
    <xdr:clientData/>
  </xdr:twoCellAnchor>
  <xdr:twoCellAnchor>
    <xdr:from>
      <xdr:col>1</xdr:col>
      <xdr:colOff>11430</xdr:colOff>
      <xdr:row>26</xdr:row>
      <xdr:rowOff>19050</xdr:rowOff>
    </xdr:from>
    <xdr:to>
      <xdr:col>9</xdr:col>
      <xdr:colOff>295275</xdr:colOff>
      <xdr:row>31</xdr:row>
      <xdr:rowOff>171450</xdr:rowOff>
    </xdr:to>
    <xdr:sp macro="" textlink="">
      <xdr:nvSpPr>
        <xdr:cNvPr id="14" name="CuadroTexto 13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773430" y="5162550"/>
          <a:ext cx="7294245" cy="110490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INMUEBLES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 2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295275</xdr:colOff>
      <xdr:row>26</xdr:row>
      <xdr:rowOff>9525</xdr:rowOff>
    </xdr:from>
    <xdr:to>
      <xdr:col>13</xdr:col>
      <xdr:colOff>5716</xdr:colOff>
      <xdr:row>31</xdr:row>
      <xdr:rowOff>171450</xdr:rowOff>
    </xdr:to>
    <xdr:sp macro="" textlink="">
      <xdr:nvSpPr>
        <xdr:cNvPr id="15" name="CuadroTexto 3">
          <a:extLst>
            <a:ext uri="{FF2B5EF4-FFF2-40B4-BE49-F238E27FC236}">
              <a16:creationId xmlns=""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8067675" y="5153025"/>
          <a:ext cx="3034666" cy="111442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SINDICATURA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759620</xdr:colOff>
      <xdr:row>49</xdr:row>
      <xdr:rowOff>22863</xdr:rowOff>
    </xdr:from>
    <xdr:to>
      <xdr:col>4</xdr:col>
      <xdr:colOff>164306</xdr:colOff>
      <xdr:row>55</xdr:row>
      <xdr:rowOff>180978</xdr:rowOff>
    </xdr:to>
    <xdr:sp macro="" textlink="">
      <xdr:nvSpPr>
        <xdr:cNvPr id="16" name="1 CuadroTexto">
          <a:extLst>
            <a:ext uri="{FF2B5EF4-FFF2-40B4-BE49-F238E27FC236}">
              <a16:creationId xmlns="" xmlns:a16="http://schemas.microsoft.com/office/drawing/2014/main" id="{00000000-0008-0000-1600-000004000000}"/>
            </a:ext>
          </a:extLst>
        </xdr:cNvPr>
        <xdr:cNvSpPr txBox="1"/>
      </xdr:nvSpPr>
      <xdr:spPr>
        <a:xfrm>
          <a:off x="759620" y="4604388"/>
          <a:ext cx="3386136" cy="12820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algn="ctr"/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9</xdr:col>
      <xdr:colOff>380999</xdr:colOff>
      <xdr:row>49</xdr:row>
      <xdr:rowOff>10955</xdr:rowOff>
    </xdr:from>
    <xdr:to>
      <xdr:col>13</xdr:col>
      <xdr:colOff>23812</xdr:colOff>
      <xdr:row>57</xdr:row>
      <xdr:rowOff>180975</xdr:rowOff>
    </xdr:to>
    <xdr:sp macro="" textlink="">
      <xdr:nvSpPr>
        <xdr:cNvPr id="17" name="1 CuadroTexto">
          <a:extLst>
            <a:ext uri="{FF2B5EF4-FFF2-40B4-BE49-F238E27FC236}">
              <a16:creationId xmlns="" xmlns:a16="http://schemas.microsoft.com/office/drawing/2014/main" id="{00000000-0008-0000-1600-000006000000}"/>
            </a:ext>
          </a:extLst>
        </xdr:cNvPr>
        <xdr:cNvSpPr txBox="1"/>
      </xdr:nvSpPr>
      <xdr:spPr>
        <a:xfrm>
          <a:off x="7924799" y="4592480"/>
          <a:ext cx="2414588" cy="1674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C.SERGE ENRIQUEZ TOLANO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PRESIDENTE MUNICIPAL DE BACUM</a:t>
          </a:r>
        </a:p>
        <a:p>
          <a:endParaRPr lang="es-MX" sz="1100"/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373380</xdr:colOff>
      <xdr:row>27</xdr:row>
      <xdr:rowOff>66675</xdr:rowOff>
    </xdr:from>
    <xdr:to>
      <xdr:col>2</xdr:col>
      <xdr:colOff>720455</xdr:colOff>
      <xdr:row>31</xdr:row>
      <xdr:rowOff>94269</xdr:rowOff>
    </xdr:to>
    <xdr:pic>
      <xdr:nvPicPr>
        <xdr:cNvPr id="18" name="6 Imagen">
          <a:extLst>
            <a:ext uri="{FF2B5EF4-FFF2-40B4-BE49-F238E27FC236}">
              <a16:creationId xmlns="" xmlns:a16="http://schemas.microsoft.com/office/drawing/2014/main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" y="5400675"/>
          <a:ext cx="1042400" cy="789594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52</xdr:row>
      <xdr:rowOff>0</xdr:rowOff>
    </xdr:from>
    <xdr:ext cx="3599447" cy="757772"/>
    <xdr:sp macro="" textlink="">
      <xdr:nvSpPr>
        <xdr:cNvPr id="19" name="7 CuadroTexto"/>
        <xdr:cNvSpPr txBox="1"/>
      </xdr:nvSpPr>
      <xdr:spPr>
        <a:xfrm>
          <a:off x="4391025" y="10039350"/>
          <a:ext cx="3599447" cy="757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twoCellAnchor>
    <xdr:from>
      <xdr:col>8</xdr:col>
      <xdr:colOff>580260</xdr:colOff>
      <xdr:row>59</xdr:row>
      <xdr:rowOff>28576</xdr:rowOff>
    </xdr:from>
    <xdr:to>
      <xdr:col>13</xdr:col>
      <xdr:colOff>1</xdr:colOff>
      <xdr:row>64</xdr:row>
      <xdr:rowOff>195944</xdr:rowOff>
    </xdr:to>
    <xdr:sp macro="" textlink="">
      <xdr:nvSpPr>
        <xdr:cNvPr id="26" name="CuadroTexto 3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7257285" y="11782426"/>
          <a:ext cx="4086991" cy="1119868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SINDICATURA</a:t>
          </a:r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1363</xdr:colOff>
      <xdr:row>59</xdr:row>
      <xdr:rowOff>28575</xdr:rowOff>
    </xdr:from>
    <xdr:to>
      <xdr:col>8</xdr:col>
      <xdr:colOff>570735</xdr:colOff>
      <xdr:row>64</xdr:row>
      <xdr:rowOff>195944</xdr:rowOff>
    </xdr:to>
    <xdr:sp macro="" textlink="">
      <xdr:nvSpPr>
        <xdr:cNvPr id="27" name="CuadroTexto 3">
          <a:extLst>
            <a:ext uri="{FF2B5EF4-FFF2-40B4-BE49-F238E27FC236}">
              <a16:creationId xmlns=""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763363" y="11782425"/>
          <a:ext cx="6484397" cy="111986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RESGUARDO 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220280</xdr:colOff>
      <xdr:row>97</xdr:row>
      <xdr:rowOff>41931</xdr:rowOff>
    </xdr:from>
    <xdr:to>
      <xdr:col>4</xdr:col>
      <xdr:colOff>231447</xdr:colOff>
      <xdr:row>104</xdr:row>
      <xdr:rowOff>60982</xdr:rowOff>
    </xdr:to>
    <xdr:sp macro="" textlink="">
      <xdr:nvSpPr>
        <xdr:cNvPr id="28" name="1 CuadroTexto">
          <a:extLst>
            <a:ext uri="{FF2B5EF4-FFF2-40B4-BE49-F238E27FC236}">
              <a16:creationId xmlns="" xmlns:a16="http://schemas.microsoft.com/office/drawing/2014/main" id="{00000000-0008-0000-1700-000004000000}"/>
            </a:ext>
          </a:extLst>
        </xdr:cNvPr>
        <xdr:cNvSpPr txBox="1"/>
      </xdr:nvSpPr>
      <xdr:spPr>
        <a:xfrm>
          <a:off x="982280" y="18425181"/>
          <a:ext cx="2716267" cy="1352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8</xdr:col>
      <xdr:colOff>1168269</xdr:colOff>
      <xdr:row>97</xdr:row>
      <xdr:rowOff>172962</xdr:rowOff>
    </xdr:from>
    <xdr:to>
      <xdr:col>13</xdr:col>
      <xdr:colOff>1205</xdr:colOff>
      <xdr:row>105</xdr:row>
      <xdr:rowOff>7336</xdr:rowOff>
    </xdr:to>
    <xdr:sp macro="" textlink="">
      <xdr:nvSpPr>
        <xdr:cNvPr id="29" name="1 CuadroTexto">
          <a:extLst>
            <a:ext uri="{FF2B5EF4-FFF2-40B4-BE49-F238E27FC236}">
              <a16:creationId xmlns="" xmlns:a16="http://schemas.microsoft.com/office/drawing/2014/main" id="{00000000-0008-0000-1700-000006000000}"/>
            </a:ext>
          </a:extLst>
        </xdr:cNvPr>
        <xdr:cNvSpPr txBox="1"/>
      </xdr:nvSpPr>
      <xdr:spPr>
        <a:xfrm>
          <a:off x="8073894" y="18880062"/>
          <a:ext cx="3500186" cy="1358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C.SERGE ENRIQUEZ TOLANO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PRESIDENTE MUNICIPAL DE BACUM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406400</xdr:colOff>
      <xdr:row>60</xdr:row>
      <xdr:rowOff>87539</xdr:rowOff>
    </xdr:from>
    <xdr:to>
      <xdr:col>2</xdr:col>
      <xdr:colOff>1209674</xdr:colOff>
      <xdr:row>64</xdr:row>
      <xdr:rowOff>123297</xdr:rowOff>
    </xdr:to>
    <xdr:pic>
      <xdr:nvPicPr>
        <xdr:cNvPr id="30" name="7 Imagen">
          <a:extLst>
            <a:ext uri="{FF2B5EF4-FFF2-40B4-BE49-F238E27FC236}">
              <a16:creationId xmlns="" xmlns:a16="http://schemas.microsoft.com/office/drawing/2014/main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400" y="12031889"/>
          <a:ext cx="1498599" cy="797758"/>
        </a:xfrm>
        <a:prstGeom prst="rect">
          <a:avLst/>
        </a:prstGeom>
      </xdr:spPr>
    </xdr:pic>
    <xdr:clientData/>
  </xdr:twoCellAnchor>
  <xdr:oneCellAnchor>
    <xdr:from>
      <xdr:col>4</xdr:col>
      <xdr:colOff>303267</xdr:colOff>
      <xdr:row>99</xdr:row>
      <xdr:rowOff>183273</xdr:rowOff>
    </xdr:from>
    <xdr:ext cx="3761607" cy="781240"/>
    <xdr:sp macro="" textlink="">
      <xdr:nvSpPr>
        <xdr:cNvPr id="31" name="6 CuadroTexto"/>
        <xdr:cNvSpPr txBox="1"/>
      </xdr:nvSpPr>
      <xdr:spPr>
        <a:xfrm>
          <a:off x="3894192" y="19709523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714375</xdr:colOff>
      <xdr:row>2</xdr:row>
      <xdr:rowOff>19051</xdr:rowOff>
    </xdr:from>
    <xdr:to>
      <xdr:col>13</xdr:col>
      <xdr:colOff>0</xdr:colOff>
      <xdr:row>6</xdr:row>
      <xdr:rowOff>185057</xdr:rowOff>
    </xdr:to>
    <xdr:sp macro="" textlink="">
      <xdr:nvSpPr>
        <xdr:cNvPr id="9" name="CuadroTexto 1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SpPr txBox="1"/>
      </xdr:nvSpPr>
      <xdr:spPr>
        <a:xfrm>
          <a:off x="7181850" y="400051"/>
          <a:ext cx="3514725" cy="947056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ENLACE Y TRANSPARENCIA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b="0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</xdr:colOff>
      <xdr:row>2</xdr:row>
      <xdr:rowOff>19050</xdr:rowOff>
    </xdr:from>
    <xdr:to>
      <xdr:col>7</xdr:col>
      <xdr:colOff>714376</xdr:colOff>
      <xdr:row>7</xdr:row>
      <xdr:rowOff>0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xmlns="" id="{00000000-0008-0000-1E00-000003000000}"/>
            </a:ext>
          </a:extLst>
        </xdr:cNvPr>
        <xdr:cNvSpPr txBox="1"/>
      </xdr:nvSpPr>
      <xdr:spPr>
        <a:xfrm>
          <a:off x="762003" y="400050"/>
          <a:ext cx="6419848" cy="96202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</a:t>
          </a:r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708660</xdr:colOff>
      <xdr:row>18</xdr:row>
      <xdr:rowOff>15240</xdr:rowOff>
    </xdr:from>
    <xdr:to>
      <xdr:col>10</xdr:col>
      <xdr:colOff>152399</xdr:colOff>
      <xdr:row>25</xdr:row>
      <xdr:rowOff>15240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1E00-000008000000}"/>
            </a:ext>
          </a:extLst>
        </xdr:cNvPr>
        <xdr:cNvSpPr txBox="1"/>
      </xdr:nvSpPr>
      <xdr:spPr>
        <a:xfrm>
          <a:off x="3070860" y="3425190"/>
          <a:ext cx="5892164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</xdr:txBody>
    </xdr:sp>
    <xdr:clientData/>
  </xdr:twoCellAnchor>
  <xdr:twoCellAnchor>
    <xdr:from>
      <xdr:col>7</xdr:col>
      <xdr:colOff>1266826</xdr:colOff>
      <xdr:row>20</xdr:row>
      <xdr:rowOff>39021</xdr:rowOff>
    </xdr:from>
    <xdr:to>
      <xdr:col>12</xdr:col>
      <xdr:colOff>434814</xdr:colOff>
      <xdr:row>28</xdr:row>
      <xdr:rowOff>95251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1E00-000009000000}"/>
            </a:ext>
          </a:extLst>
        </xdr:cNvPr>
        <xdr:cNvSpPr txBox="1"/>
      </xdr:nvSpPr>
      <xdr:spPr>
        <a:xfrm>
          <a:off x="7734301" y="3706146"/>
          <a:ext cx="2958938" cy="1580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18347</xdr:colOff>
      <xdr:row>19</xdr:row>
      <xdr:rowOff>182045</xdr:rowOff>
    </xdr:from>
    <xdr:to>
      <xdr:col>3</xdr:col>
      <xdr:colOff>593316</xdr:colOff>
      <xdr:row>26</xdr:row>
      <xdr:rowOff>121060</xdr:rowOff>
    </xdr:to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xmlns="" id="{00000000-0008-0000-1E00-00000A000000}"/>
            </a:ext>
          </a:extLst>
        </xdr:cNvPr>
        <xdr:cNvSpPr txBox="1"/>
      </xdr:nvSpPr>
      <xdr:spPr>
        <a:xfrm>
          <a:off x="780347" y="3658670"/>
          <a:ext cx="2860969" cy="1272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/>
            <a:t>LIC. ALEXIS</a:t>
          </a:r>
          <a:r>
            <a:rPr lang="es-MX" sz="1100" b="1" baseline="0"/>
            <a:t> YULENY AMAVIZCA CLARK</a:t>
          </a:r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twoCellAnchor editAs="oneCell">
    <xdr:from>
      <xdr:col>1</xdr:col>
      <xdr:colOff>351064</xdr:colOff>
      <xdr:row>3</xdr:row>
      <xdr:rowOff>9526</xdr:rowOff>
    </xdr:from>
    <xdr:to>
      <xdr:col>3</xdr:col>
      <xdr:colOff>171449</xdr:colOff>
      <xdr:row>6</xdr:row>
      <xdr:rowOff>42109</xdr:rowOff>
    </xdr:to>
    <xdr:pic>
      <xdr:nvPicPr>
        <xdr:cNvPr id="14" name="13 Imagen">
          <a:extLst>
            <a:ext uri="{FF2B5EF4-FFF2-40B4-BE49-F238E27FC236}">
              <a16:creationId xmlns:a16="http://schemas.microsoft.com/office/drawing/2014/main" xmlns="" id="{00000000-0008-0000-1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64" y="581026"/>
          <a:ext cx="2106385" cy="613608"/>
        </a:xfrm>
        <a:prstGeom prst="rect">
          <a:avLst/>
        </a:prstGeom>
      </xdr:spPr>
    </xdr:pic>
    <xdr:clientData/>
  </xdr:twoCellAnchor>
  <xdr:oneCellAnchor>
    <xdr:from>
      <xdr:col>4</xdr:col>
      <xdr:colOff>103545</xdr:colOff>
      <xdr:row>22</xdr:row>
      <xdr:rowOff>21200</xdr:rowOff>
    </xdr:from>
    <xdr:ext cx="3761607" cy="781240"/>
    <xdr:sp macro="" textlink="">
      <xdr:nvSpPr>
        <xdr:cNvPr id="15" name="14 CuadroTexto"/>
        <xdr:cNvSpPr txBox="1"/>
      </xdr:nvSpPr>
      <xdr:spPr>
        <a:xfrm>
          <a:off x="3913545" y="4069325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twoCellAnchor>
    <xdr:from>
      <xdr:col>1</xdr:col>
      <xdr:colOff>19050</xdr:colOff>
      <xdr:row>31</xdr:row>
      <xdr:rowOff>76200</xdr:rowOff>
    </xdr:from>
    <xdr:to>
      <xdr:col>8</xdr:col>
      <xdr:colOff>19050</xdr:colOff>
      <xdr:row>36</xdr:row>
      <xdr:rowOff>161926</xdr:rowOff>
    </xdr:to>
    <xdr:sp macro="" textlink="">
      <xdr:nvSpPr>
        <xdr:cNvPr id="22" name="CuadroTexto 1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SpPr txBox="1"/>
      </xdr:nvSpPr>
      <xdr:spPr>
        <a:xfrm>
          <a:off x="781050" y="5438775"/>
          <a:ext cx="6705600" cy="1038226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 </a:t>
          </a:r>
        </a:p>
        <a:p>
          <a:pPr algn="r"/>
          <a:endParaRPr lang="es-MX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endParaRPr lang="es-MX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31</xdr:row>
      <xdr:rowOff>85725</xdr:rowOff>
    </xdr:from>
    <xdr:to>
      <xdr:col>13</xdr:col>
      <xdr:colOff>0</xdr:colOff>
      <xdr:row>36</xdr:row>
      <xdr:rowOff>171449</xdr:rowOff>
    </xdr:to>
    <xdr:sp macro="" textlink="">
      <xdr:nvSpPr>
        <xdr:cNvPr id="23" name="CuadroTexto 3">
          <a:extLst>
            <a:ext uri="{FF2B5EF4-FFF2-40B4-BE49-F238E27FC236}">
              <a16:creationId xmlns:a16="http://schemas.microsoft.com/office/drawing/2014/main" xmlns="" id="{00000000-0008-0000-1F00-000003000000}"/>
            </a:ext>
          </a:extLst>
        </xdr:cNvPr>
        <xdr:cNvSpPr txBox="1"/>
      </xdr:nvSpPr>
      <xdr:spPr>
        <a:xfrm>
          <a:off x="7467600" y="5448300"/>
          <a:ext cx="3810000" cy="1038224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:ENLACE Y TRANSPARENCIA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7</xdr:col>
      <xdr:colOff>1114425</xdr:colOff>
      <xdr:row>49</xdr:row>
      <xdr:rowOff>64692</xdr:rowOff>
    </xdr:from>
    <xdr:to>
      <xdr:col>12</xdr:col>
      <xdr:colOff>433786</xdr:colOff>
      <xdr:row>56</xdr:row>
      <xdr:rowOff>41831</xdr:rowOff>
    </xdr:to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xmlns="" id="{00000000-0008-0000-1F00-000005000000}"/>
            </a:ext>
          </a:extLst>
        </xdr:cNvPr>
        <xdr:cNvSpPr txBox="1"/>
      </xdr:nvSpPr>
      <xdr:spPr>
        <a:xfrm>
          <a:off x="7581900" y="9199167"/>
          <a:ext cx="3110311" cy="13106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33734</xdr:colOff>
      <xdr:row>49</xdr:row>
      <xdr:rowOff>106363</xdr:rowOff>
    </xdr:from>
    <xdr:to>
      <xdr:col>4</xdr:col>
      <xdr:colOff>99139</xdr:colOff>
      <xdr:row>56</xdr:row>
      <xdr:rowOff>83502</xdr:rowOff>
    </xdr:to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xmlns="" id="{00000000-0008-0000-1F00-000007000000}"/>
            </a:ext>
          </a:extLst>
        </xdr:cNvPr>
        <xdr:cNvSpPr txBox="1"/>
      </xdr:nvSpPr>
      <xdr:spPr>
        <a:xfrm>
          <a:off x="795734" y="9221788"/>
          <a:ext cx="3113405" cy="13106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LIC.ALEXIS YULENY AMAVIZCA CLARK RESPONSABLE DE RESGUARDO 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234314</xdr:colOff>
      <xdr:row>31</xdr:row>
      <xdr:rowOff>161925</xdr:rowOff>
    </xdr:from>
    <xdr:to>
      <xdr:col>2</xdr:col>
      <xdr:colOff>1438275</xdr:colOff>
      <xdr:row>35</xdr:row>
      <xdr:rowOff>186344</xdr:rowOff>
    </xdr:to>
    <xdr:pic>
      <xdr:nvPicPr>
        <xdr:cNvPr id="26" name="25 Imagen">
          <a:extLst>
            <a:ext uri="{FF2B5EF4-FFF2-40B4-BE49-F238E27FC236}">
              <a16:creationId xmlns:a16="http://schemas.microsoft.com/office/drawing/2014/main" xmlns="" id="{00000000-0008-0000-1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4" y="5524500"/>
          <a:ext cx="1965961" cy="786419"/>
        </a:xfrm>
        <a:prstGeom prst="rect">
          <a:avLst/>
        </a:prstGeom>
      </xdr:spPr>
    </xdr:pic>
    <xdr:clientData/>
  </xdr:twoCellAnchor>
  <xdr:oneCellAnchor>
    <xdr:from>
      <xdr:col>3</xdr:col>
      <xdr:colOff>637381</xdr:colOff>
      <xdr:row>51</xdr:row>
      <xdr:rowOff>161926</xdr:rowOff>
    </xdr:from>
    <xdr:ext cx="3761607" cy="781240"/>
    <xdr:sp macro="" textlink="">
      <xdr:nvSpPr>
        <xdr:cNvPr id="27" name="26 CuadroTexto"/>
        <xdr:cNvSpPr txBox="1"/>
      </xdr:nvSpPr>
      <xdr:spPr>
        <a:xfrm>
          <a:off x="3685381" y="9677401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</xdr:row>
      <xdr:rowOff>171450</xdr:rowOff>
    </xdr:from>
    <xdr:to>
      <xdr:col>9</xdr:col>
      <xdr:colOff>43543</xdr:colOff>
      <xdr:row>6</xdr:row>
      <xdr:rowOff>190501</xdr:rowOff>
    </xdr:to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xmlns="" id="{00000000-0008-0000-2800-000002000000}"/>
            </a:ext>
          </a:extLst>
        </xdr:cNvPr>
        <xdr:cNvSpPr txBox="1"/>
      </xdr:nvSpPr>
      <xdr:spPr>
        <a:xfrm>
          <a:off x="763905" y="361950"/>
          <a:ext cx="6137638" cy="971551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54429</xdr:colOff>
      <xdr:row>1</xdr:row>
      <xdr:rowOff>180975</xdr:rowOff>
    </xdr:from>
    <xdr:to>
      <xdr:col>13</xdr:col>
      <xdr:colOff>5716</xdr:colOff>
      <xdr:row>6</xdr:row>
      <xdr:rowOff>190500</xdr:rowOff>
    </xdr:to>
    <xdr:sp macro="" textlink="">
      <xdr:nvSpPr>
        <xdr:cNvPr id="9" name="CuadroTexto 3">
          <a:extLst>
            <a:ext uri="{FF2B5EF4-FFF2-40B4-BE49-F238E27FC236}">
              <a16:creationId xmlns:a16="http://schemas.microsoft.com/office/drawing/2014/main" xmlns="" id="{00000000-0008-0000-2800-000003000000}"/>
            </a:ext>
          </a:extLst>
        </xdr:cNvPr>
        <xdr:cNvSpPr txBox="1"/>
      </xdr:nvSpPr>
      <xdr:spPr>
        <a:xfrm>
          <a:off x="6912429" y="371475"/>
          <a:ext cx="2999287" cy="96202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PROTECCION CIVIL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8</xdr:col>
      <xdr:colOff>680358</xdr:colOff>
      <xdr:row>20</xdr:row>
      <xdr:rowOff>5713</xdr:rowOff>
    </xdr:from>
    <xdr:to>
      <xdr:col>13</xdr:col>
      <xdr:colOff>0</xdr:colOff>
      <xdr:row>27</xdr:row>
      <xdr:rowOff>94202</xdr:rowOff>
    </xdr:to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xmlns="" id="{00000000-0008-0000-2800-000005000000}"/>
            </a:ext>
          </a:extLst>
        </xdr:cNvPr>
        <xdr:cNvSpPr txBox="1"/>
      </xdr:nvSpPr>
      <xdr:spPr>
        <a:xfrm>
          <a:off x="6957333" y="3825238"/>
          <a:ext cx="3405867" cy="14219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20</xdr:row>
      <xdr:rowOff>1149</xdr:rowOff>
    </xdr:from>
    <xdr:to>
      <xdr:col>4</xdr:col>
      <xdr:colOff>627</xdr:colOff>
      <xdr:row>27</xdr:row>
      <xdr:rowOff>167472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2800-000006000000}"/>
            </a:ext>
          </a:extLst>
        </xdr:cNvPr>
        <xdr:cNvSpPr txBox="1"/>
      </xdr:nvSpPr>
      <xdr:spPr>
        <a:xfrm>
          <a:off x="0" y="3820674"/>
          <a:ext cx="3229602" cy="1499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/>
            <a:t>ING.JORGE</a:t>
          </a:r>
          <a:r>
            <a:rPr lang="es-MX" sz="1100" b="1" baseline="0"/>
            <a:t> HUMBERTO VALENZUELA GUTIÉRREZ</a:t>
          </a:r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twoCellAnchor editAs="oneCell">
    <xdr:from>
      <xdr:col>1</xdr:col>
      <xdr:colOff>144779</xdr:colOff>
      <xdr:row>2</xdr:row>
      <xdr:rowOff>95250</xdr:rowOff>
    </xdr:from>
    <xdr:to>
      <xdr:col>2</xdr:col>
      <xdr:colOff>1181100</xdr:colOff>
      <xdr:row>5</xdr:row>
      <xdr:rowOff>184984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2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79" y="476250"/>
          <a:ext cx="1798321" cy="670759"/>
        </a:xfrm>
        <a:prstGeom prst="rect">
          <a:avLst/>
        </a:prstGeom>
      </xdr:spPr>
    </xdr:pic>
    <xdr:clientData/>
  </xdr:twoCellAnchor>
  <xdr:oneCellAnchor>
    <xdr:from>
      <xdr:col>4</xdr:col>
      <xdr:colOff>10467</xdr:colOff>
      <xdr:row>23</xdr:row>
      <xdr:rowOff>104670</xdr:rowOff>
    </xdr:from>
    <xdr:ext cx="3761607" cy="609013"/>
    <xdr:sp macro="" textlink="">
      <xdr:nvSpPr>
        <xdr:cNvPr id="13" name="12 CuadroTexto"/>
        <xdr:cNvSpPr txBox="1"/>
      </xdr:nvSpPr>
      <xdr:spPr>
        <a:xfrm>
          <a:off x="3239442" y="4495695"/>
          <a:ext cx="3761607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</xdr:row>
      <xdr:rowOff>28575</xdr:rowOff>
    </xdr:from>
    <xdr:to>
      <xdr:col>9</xdr:col>
      <xdr:colOff>47625</xdr:colOff>
      <xdr:row>5</xdr:row>
      <xdr:rowOff>190501</xdr:rowOff>
    </xdr:to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xmlns="" id="{00000000-0008-0000-2200-000002000000}"/>
            </a:ext>
          </a:extLst>
        </xdr:cNvPr>
        <xdr:cNvSpPr txBox="1"/>
      </xdr:nvSpPr>
      <xdr:spPr>
        <a:xfrm>
          <a:off x="763905" y="219075"/>
          <a:ext cx="6141720" cy="923926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INVENTERIO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66675</xdr:colOff>
      <xdr:row>1</xdr:row>
      <xdr:rowOff>28575</xdr:rowOff>
    </xdr:from>
    <xdr:to>
      <xdr:col>13</xdr:col>
      <xdr:colOff>11432</xdr:colOff>
      <xdr:row>5</xdr:row>
      <xdr:rowOff>200024</xdr:rowOff>
    </xdr:to>
    <xdr:sp macro="" textlink="">
      <xdr:nvSpPr>
        <xdr:cNvPr id="9" name="CuadroTexto 3">
          <a:extLst>
            <a:ext uri="{FF2B5EF4-FFF2-40B4-BE49-F238E27FC236}">
              <a16:creationId xmlns:a16="http://schemas.microsoft.com/office/drawing/2014/main" xmlns="" id="{00000000-0008-0000-2200-000003000000}"/>
            </a:ext>
          </a:extLst>
        </xdr:cNvPr>
        <xdr:cNvSpPr txBox="1"/>
      </xdr:nvSpPr>
      <xdr:spPr>
        <a:xfrm>
          <a:off x="6924675" y="219075"/>
          <a:ext cx="2992757" cy="93344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: INGRESOS, EGRESOS Y CATASTRO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727710</xdr:colOff>
      <xdr:row>23</xdr:row>
      <xdr:rowOff>62865</xdr:rowOff>
    </xdr:from>
    <xdr:to>
      <xdr:col>3</xdr:col>
      <xdr:colOff>619125</xdr:colOff>
      <xdr:row>31</xdr:row>
      <xdr:rowOff>161925</xdr:rowOff>
    </xdr:to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xmlns="" id="{00000000-0008-0000-2200-000004000000}"/>
            </a:ext>
          </a:extLst>
        </xdr:cNvPr>
        <xdr:cNvSpPr txBox="1"/>
      </xdr:nvSpPr>
      <xdr:spPr>
        <a:xfrm>
          <a:off x="727710" y="4834890"/>
          <a:ext cx="292989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/>
            <a:t>LIC.LEONEL</a:t>
          </a:r>
          <a:r>
            <a:rPr lang="es-MX" sz="1100" b="1" baseline="0"/>
            <a:t> ARCADIO FIERRO ALVAREZ</a:t>
          </a:r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twoCellAnchor>
    <xdr:from>
      <xdr:col>8</xdr:col>
      <xdr:colOff>581025</xdr:colOff>
      <xdr:row>22</xdr:row>
      <xdr:rowOff>139065</xdr:rowOff>
    </xdr:from>
    <xdr:to>
      <xdr:col>13</xdr:col>
      <xdr:colOff>66675</xdr:colOff>
      <xdr:row>30</xdr:row>
      <xdr:rowOff>0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2200-000006000000}"/>
            </a:ext>
          </a:extLst>
        </xdr:cNvPr>
        <xdr:cNvSpPr txBox="1"/>
      </xdr:nvSpPr>
      <xdr:spPr>
        <a:xfrm>
          <a:off x="7429500" y="4311015"/>
          <a:ext cx="3600450" cy="1384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144779</xdr:colOff>
      <xdr:row>2</xdr:row>
      <xdr:rowOff>1</xdr:rowOff>
    </xdr:from>
    <xdr:to>
      <xdr:col>2</xdr:col>
      <xdr:colOff>1228724</xdr:colOff>
      <xdr:row>4</xdr:row>
      <xdr:rowOff>176820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2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79" y="381001"/>
          <a:ext cx="1845945" cy="567344"/>
        </a:xfrm>
        <a:prstGeom prst="rect">
          <a:avLst/>
        </a:prstGeom>
      </xdr:spPr>
    </xdr:pic>
    <xdr:clientData/>
  </xdr:twoCellAnchor>
  <xdr:oneCellAnchor>
    <xdr:from>
      <xdr:col>3</xdr:col>
      <xdr:colOff>590550</xdr:colOff>
      <xdr:row>26</xdr:row>
      <xdr:rowOff>85725</xdr:rowOff>
    </xdr:from>
    <xdr:ext cx="3761607" cy="609013"/>
    <xdr:sp macro="" textlink="">
      <xdr:nvSpPr>
        <xdr:cNvPr id="13" name="12 CuadroTexto"/>
        <xdr:cNvSpPr txBox="1"/>
      </xdr:nvSpPr>
      <xdr:spPr>
        <a:xfrm>
          <a:off x="3629025" y="5019675"/>
          <a:ext cx="3761607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8</xdr:col>
      <xdr:colOff>85725</xdr:colOff>
      <xdr:row>35</xdr:row>
      <xdr:rowOff>28575</xdr:rowOff>
    </xdr:from>
    <xdr:to>
      <xdr:col>13</xdr:col>
      <xdr:colOff>0</xdr:colOff>
      <xdr:row>40</xdr:row>
      <xdr:rowOff>161925</xdr:rowOff>
    </xdr:to>
    <xdr:sp macro="" textlink="">
      <xdr:nvSpPr>
        <xdr:cNvPr id="19" name="CuadroTexto 1">
          <a:extLst>
            <a:ext uri="{FF2B5EF4-FFF2-40B4-BE49-F238E27FC236}">
              <a16:creationId xmlns:a16="http://schemas.microsoft.com/office/drawing/2014/main" xmlns="" id="{00000000-0008-0000-2300-000002000000}"/>
            </a:ext>
          </a:extLst>
        </xdr:cNvPr>
        <xdr:cNvSpPr txBox="1"/>
      </xdr:nvSpPr>
      <xdr:spPr>
        <a:xfrm>
          <a:off x="6934200" y="7086600"/>
          <a:ext cx="3724275" cy="10858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INGRESOS, EGRESOS Y CASTATRO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1</xdr:col>
      <xdr:colOff>1</xdr:colOff>
      <xdr:row>35</xdr:row>
      <xdr:rowOff>28575</xdr:rowOff>
    </xdr:from>
    <xdr:to>
      <xdr:col>8</xdr:col>
      <xdr:colOff>66675</xdr:colOff>
      <xdr:row>40</xdr:row>
      <xdr:rowOff>161925</xdr:rowOff>
    </xdr:to>
    <xdr:sp macro="" textlink="">
      <xdr:nvSpPr>
        <xdr:cNvPr id="20" name="CuadroTexto 3">
          <a:extLst>
            <a:ext uri="{FF2B5EF4-FFF2-40B4-BE49-F238E27FC236}">
              <a16:creationId xmlns:a16="http://schemas.microsoft.com/office/drawing/2014/main" xmlns="" id="{00000000-0008-0000-2300-000003000000}"/>
            </a:ext>
          </a:extLst>
        </xdr:cNvPr>
        <xdr:cNvSpPr txBox="1"/>
      </xdr:nvSpPr>
      <xdr:spPr>
        <a:xfrm>
          <a:off x="762001" y="7086600"/>
          <a:ext cx="6153149" cy="10858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581205</xdr:colOff>
      <xdr:row>63</xdr:row>
      <xdr:rowOff>161238</xdr:rowOff>
    </xdr:from>
    <xdr:to>
      <xdr:col>13</xdr:col>
      <xdr:colOff>2721</xdr:colOff>
      <xdr:row>71</xdr:row>
      <xdr:rowOff>175044</xdr:rowOff>
    </xdr:to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xmlns="" id="{00000000-0008-0000-2300-000008000000}"/>
            </a:ext>
          </a:extLst>
        </xdr:cNvPr>
        <xdr:cNvSpPr txBox="1"/>
      </xdr:nvSpPr>
      <xdr:spPr>
        <a:xfrm>
          <a:off x="7429680" y="12496113"/>
          <a:ext cx="3536316" cy="1537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304801</xdr:colOff>
      <xdr:row>36</xdr:row>
      <xdr:rowOff>9525</xdr:rowOff>
    </xdr:from>
    <xdr:to>
      <xdr:col>3</xdr:col>
      <xdr:colOff>304800</xdr:colOff>
      <xdr:row>40</xdr:row>
      <xdr:rowOff>3414</xdr:rowOff>
    </xdr:to>
    <xdr:pic>
      <xdr:nvPicPr>
        <xdr:cNvPr id="22" name="21 Imagen"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1" y="7258050"/>
          <a:ext cx="2276474" cy="755889"/>
        </a:xfrm>
        <a:prstGeom prst="rect">
          <a:avLst/>
        </a:prstGeom>
      </xdr:spPr>
    </xdr:pic>
    <xdr:clientData/>
  </xdr:twoCellAnchor>
  <xdr:oneCellAnchor>
    <xdr:from>
      <xdr:col>3</xdr:col>
      <xdr:colOff>738815</xdr:colOff>
      <xdr:row>67</xdr:row>
      <xdr:rowOff>71886</xdr:rowOff>
    </xdr:from>
    <xdr:ext cx="3761607" cy="781240"/>
    <xdr:sp macro="" textlink="">
      <xdr:nvSpPr>
        <xdr:cNvPr id="23" name="22 CuadroTexto"/>
        <xdr:cNvSpPr txBox="1"/>
      </xdr:nvSpPr>
      <xdr:spPr>
        <a:xfrm>
          <a:off x="3777290" y="13168761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  <xdr:oneCellAnchor>
    <xdr:from>
      <xdr:col>1</xdr:col>
      <xdr:colOff>104775</xdr:colOff>
      <xdr:row>67</xdr:row>
      <xdr:rowOff>76201</xdr:rowOff>
    </xdr:from>
    <xdr:ext cx="2990850" cy="1038224"/>
    <xdr:sp macro="" textlink="">
      <xdr:nvSpPr>
        <xdr:cNvPr id="24" name="23 CuadroTexto"/>
        <xdr:cNvSpPr txBox="1"/>
      </xdr:nvSpPr>
      <xdr:spPr>
        <a:xfrm flipH="1">
          <a:off x="866775" y="13173076"/>
          <a:ext cx="2990850" cy="1038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_____________________________________</a:t>
          </a:r>
          <a:endParaRPr lang="es-MX">
            <a:effectLst/>
          </a:endParaRPr>
        </a:p>
        <a:p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LIC.LEONEL</a:t>
          </a:r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ARCADIO FIERRO ALVAREZ</a:t>
          </a:r>
          <a:endParaRPr lang="es-MX">
            <a:effectLst/>
          </a:endParaRPr>
        </a:p>
        <a:p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RESPONSABLE DE RESGUARDO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28576</xdr:rowOff>
    </xdr:from>
    <xdr:to>
      <xdr:col>8</xdr:col>
      <xdr:colOff>446315</xdr:colOff>
      <xdr:row>6</xdr:row>
      <xdr:rowOff>1</xdr:rowOff>
    </xdr:to>
    <xdr:sp macro="" textlink="">
      <xdr:nvSpPr>
        <xdr:cNvPr id="8" name="CuadroTexto 3">
          <a:extLst>
            <a:ext uri="{FF2B5EF4-FFF2-40B4-BE49-F238E27FC236}">
              <a16:creationId xmlns:a16="http://schemas.microsoft.com/office/drawing/2014/main" xmlns="" id="{00000000-0008-0000-2400-000004000000}"/>
            </a:ext>
          </a:extLst>
        </xdr:cNvPr>
        <xdr:cNvSpPr txBox="1"/>
      </xdr:nvSpPr>
      <xdr:spPr>
        <a:xfrm>
          <a:off x="762001" y="219076"/>
          <a:ext cx="5780314" cy="9334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endParaRPr lang="es-MX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457200</xdr:colOff>
      <xdr:row>1</xdr:row>
      <xdr:rowOff>28576</xdr:rowOff>
    </xdr:from>
    <xdr:to>
      <xdr:col>13</xdr:col>
      <xdr:colOff>5716</xdr:colOff>
      <xdr:row>6</xdr:row>
      <xdr:rowOff>1</xdr:rowOff>
    </xdr:to>
    <xdr:sp macro="" textlink="">
      <xdr:nvSpPr>
        <xdr:cNvPr id="9" name="CuadroTexto 3">
          <a:extLst>
            <a:ext uri="{FF2B5EF4-FFF2-40B4-BE49-F238E27FC236}">
              <a16:creationId xmlns:a16="http://schemas.microsoft.com/office/drawing/2014/main" xmlns="" id="{00000000-0008-0000-2400-000005000000}"/>
            </a:ext>
          </a:extLst>
        </xdr:cNvPr>
        <xdr:cNvSpPr txBox="1"/>
      </xdr:nvSpPr>
      <xdr:spPr>
        <a:xfrm>
          <a:off x="7181850" y="219076"/>
          <a:ext cx="3358516" cy="9334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:RECURSOS HUMANOS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 editAs="oneCell">
    <xdr:from>
      <xdr:col>1</xdr:col>
      <xdr:colOff>76201</xdr:colOff>
      <xdr:row>1</xdr:row>
      <xdr:rowOff>104775</xdr:rowOff>
    </xdr:from>
    <xdr:to>
      <xdr:col>2</xdr:col>
      <xdr:colOff>1400175</xdr:colOff>
      <xdr:row>5</xdr:row>
      <xdr:rowOff>176819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xmlns="" id="{00000000-0008-0000-2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1" y="295275"/>
          <a:ext cx="2085974" cy="843569"/>
        </a:xfrm>
        <a:prstGeom prst="rect">
          <a:avLst/>
        </a:prstGeom>
      </xdr:spPr>
    </xdr:pic>
    <xdr:clientData/>
  </xdr:twoCellAnchor>
  <xdr:twoCellAnchor>
    <xdr:from>
      <xdr:col>9</xdr:col>
      <xdr:colOff>51954</xdr:colOff>
      <xdr:row>39</xdr:row>
      <xdr:rowOff>13360</xdr:rowOff>
    </xdr:from>
    <xdr:to>
      <xdr:col>12</xdr:col>
      <xdr:colOff>759031</xdr:colOff>
      <xdr:row>47</xdr:row>
      <xdr:rowOff>170540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2400-000007000000}"/>
            </a:ext>
          </a:extLst>
        </xdr:cNvPr>
        <xdr:cNvSpPr txBox="1"/>
      </xdr:nvSpPr>
      <xdr:spPr>
        <a:xfrm>
          <a:off x="7691004" y="7900060"/>
          <a:ext cx="2964502" cy="1681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42527</xdr:colOff>
      <xdr:row>38</xdr:row>
      <xdr:rowOff>86343</xdr:rowOff>
    </xdr:from>
    <xdr:to>
      <xdr:col>3</xdr:col>
      <xdr:colOff>542925</xdr:colOff>
      <xdr:row>47</xdr:row>
      <xdr:rowOff>53023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2400-00000A000000}"/>
            </a:ext>
          </a:extLst>
        </xdr:cNvPr>
        <xdr:cNvSpPr txBox="1"/>
      </xdr:nvSpPr>
      <xdr:spPr>
        <a:xfrm>
          <a:off x="804527" y="8382618"/>
          <a:ext cx="2653048" cy="1681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/>
            <a:t>LIC.</a:t>
          </a:r>
          <a:r>
            <a:rPr lang="es-MX" sz="1100" b="1" baseline="0"/>
            <a:t> JESUS MARIO JOCIBI CUEVAS </a:t>
          </a:r>
        </a:p>
        <a:p>
          <a:pPr algn="ctr"/>
          <a:r>
            <a:rPr lang="es-MX" sz="1100" b="1" baseline="0"/>
            <a:t>RESPONSABLE DE RESGUARDO</a:t>
          </a:r>
          <a:endParaRPr lang="es-MX" sz="1100" b="1"/>
        </a:p>
      </xdr:txBody>
    </xdr:sp>
    <xdr:clientData/>
  </xdr:twoCellAnchor>
  <xdr:oneCellAnchor>
    <xdr:from>
      <xdr:col>4</xdr:col>
      <xdr:colOff>135949</xdr:colOff>
      <xdr:row>42</xdr:row>
      <xdr:rowOff>147204</xdr:rowOff>
    </xdr:from>
    <xdr:ext cx="3761607" cy="781240"/>
    <xdr:sp macro="" textlink="">
      <xdr:nvSpPr>
        <xdr:cNvPr id="13" name="12 CuadroTexto"/>
        <xdr:cNvSpPr txBox="1"/>
      </xdr:nvSpPr>
      <xdr:spPr>
        <a:xfrm>
          <a:off x="3812599" y="9205479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twoCellAnchor>
    <xdr:from>
      <xdr:col>8</xdr:col>
      <xdr:colOff>101601</xdr:colOff>
      <xdr:row>49</xdr:row>
      <xdr:rowOff>142875</xdr:rowOff>
    </xdr:from>
    <xdr:to>
      <xdr:col>13</xdr:col>
      <xdr:colOff>1</xdr:colOff>
      <xdr:row>54</xdr:row>
      <xdr:rowOff>0</xdr:rowOff>
    </xdr:to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SpPr txBox="1"/>
      </xdr:nvSpPr>
      <xdr:spPr>
        <a:xfrm>
          <a:off x="6978651" y="10534650"/>
          <a:ext cx="3708400" cy="117157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H. AYUNTAMIENTO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BÁCUM, SONORA</a:t>
          </a:r>
        </a:p>
        <a:p>
          <a:pPr algn="l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DIRECCIÓN: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RECURSOS HUMANOS</a:t>
          </a:r>
          <a:endParaRPr lang="es-MX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algn="l"/>
          <a:endParaRPr lang="es-MX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22226</xdr:colOff>
      <xdr:row>49</xdr:row>
      <xdr:rowOff>123826</xdr:rowOff>
    </xdr:from>
    <xdr:to>
      <xdr:col>8</xdr:col>
      <xdr:colOff>85725</xdr:colOff>
      <xdr:row>54</xdr:row>
      <xdr:rowOff>0</xdr:rowOff>
    </xdr:to>
    <xdr:sp macro="" textlink="">
      <xdr:nvSpPr>
        <xdr:cNvPr id="21" name="CuadroTexto 3"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SpPr txBox="1"/>
      </xdr:nvSpPr>
      <xdr:spPr>
        <a:xfrm>
          <a:off x="784226" y="10515601"/>
          <a:ext cx="6178549" cy="119507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BIENES MUEBLES EN RESGUARDO </a:t>
          </a:r>
          <a:endParaRPr lang="es-MX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2021-2024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704850</xdr:colOff>
      <xdr:row>76</xdr:row>
      <xdr:rowOff>142875</xdr:rowOff>
    </xdr:from>
    <xdr:to>
      <xdr:col>3</xdr:col>
      <xdr:colOff>706438</xdr:colOff>
      <xdr:row>83</xdr:row>
      <xdr:rowOff>87312</xdr:rowOff>
    </xdr:to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SpPr txBox="1"/>
      </xdr:nvSpPr>
      <xdr:spPr>
        <a:xfrm>
          <a:off x="704850" y="14611350"/>
          <a:ext cx="3059113" cy="1277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JESUS MARIO JOCOBI CUEVAS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RESGUARDO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8</xdr:col>
      <xdr:colOff>315914</xdr:colOff>
      <xdr:row>76</xdr:row>
      <xdr:rowOff>76200</xdr:rowOff>
    </xdr:from>
    <xdr:to>
      <xdr:col>12</xdr:col>
      <xdr:colOff>665165</xdr:colOff>
      <xdr:row>82</xdr:row>
      <xdr:rowOff>36512</xdr:rowOff>
    </xdr:to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xmlns="" id="{00000000-0008-0000-2500-000006000000}"/>
            </a:ext>
          </a:extLst>
        </xdr:cNvPr>
        <xdr:cNvSpPr txBox="1"/>
      </xdr:nvSpPr>
      <xdr:spPr>
        <a:xfrm>
          <a:off x="7602539" y="14544675"/>
          <a:ext cx="3397251" cy="1103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142875</xdr:colOff>
      <xdr:row>49</xdr:row>
      <xdr:rowOff>142875</xdr:rowOff>
    </xdr:from>
    <xdr:to>
      <xdr:col>2</xdr:col>
      <xdr:colOff>1524000</xdr:colOff>
      <xdr:row>54</xdr:row>
      <xdr:rowOff>28501</xdr:rowOff>
    </xdr:to>
    <xdr:pic>
      <xdr:nvPicPr>
        <xdr:cNvPr id="24" name="23 Imagen">
          <a:extLst>
            <a:ext uri="{FF2B5EF4-FFF2-40B4-BE49-F238E27FC236}">
              <a16:creationId xmlns:a16="http://schemas.microsoft.com/office/drawing/2014/main" xmlns="" id="{00000000-0008-0000-2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9839325"/>
          <a:ext cx="2143125" cy="847651"/>
        </a:xfrm>
        <a:prstGeom prst="rect">
          <a:avLst/>
        </a:prstGeom>
      </xdr:spPr>
    </xdr:pic>
    <xdr:clientData/>
  </xdr:twoCellAnchor>
  <xdr:oneCellAnchor>
    <xdr:from>
      <xdr:col>3</xdr:col>
      <xdr:colOff>569912</xdr:colOff>
      <xdr:row>78</xdr:row>
      <xdr:rowOff>55563</xdr:rowOff>
    </xdr:from>
    <xdr:ext cx="3761607" cy="781240"/>
    <xdr:sp macro="" textlink="">
      <xdr:nvSpPr>
        <xdr:cNvPr id="25" name="24 CuadroTexto"/>
        <xdr:cNvSpPr txBox="1"/>
      </xdr:nvSpPr>
      <xdr:spPr>
        <a:xfrm>
          <a:off x="3627437" y="14905038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17779</xdr:colOff>
      <xdr:row>1</xdr:row>
      <xdr:rowOff>76200</xdr:rowOff>
    </xdr:from>
    <xdr:to>
      <xdr:col>7</xdr:col>
      <xdr:colOff>603250</xdr:colOff>
      <xdr:row>6</xdr:row>
      <xdr:rowOff>1</xdr:rowOff>
    </xdr:to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xmlns="" id="{00000000-0008-0000-3F00-000002000000}"/>
            </a:ext>
          </a:extLst>
        </xdr:cNvPr>
        <xdr:cNvSpPr txBox="1"/>
      </xdr:nvSpPr>
      <xdr:spPr>
        <a:xfrm>
          <a:off x="779779" y="266700"/>
          <a:ext cx="5157471" cy="885826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2021-2024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619125</xdr:colOff>
      <xdr:row>1</xdr:row>
      <xdr:rowOff>76200</xdr:rowOff>
    </xdr:from>
    <xdr:to>
      <xdr:col>13</xdr:col>
      <xdr:colOff>1</xdr:colOff>
      <xdr:row>6</xdr:row>
      <xdr:rowOff>0</xdr:rowOff>
    </xdr:to>
    <xdr:sp macro="" textlink="">
      <xdr:nvSpPr>
        <xdr:cNvPr id="9" name="CuadroTexto 3">
          <a:extLst>
            <a:ext uri="{FF2B5EF4-FFF2-40B4-BE49-F238E27FC236}">
              <a16:creationId xmlns:a16="http://schemas.microsoft.com/office/drawing/2014/main" xmlns="" id="{00000000-0008-0000-3F00-000003000000}"/>
            </a:ext>
          </a:extLst>
        </xdr:cNvPr>
        <xdr:cNvSpPr txBox="1"/>
      </xdr:nvSpPr>
      <xdr:spPr>
        <a:xfrm>
          <a:off x="5953125" y="266700"/>
          <a:ext cx="3952876" cy="88582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ARCHIVO MUNICIPAL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23</xdr:row>
      <xdr:rowOff>41275</xdr:rowOff>
    </xdr:from>
    <xdr:to>
      <xdr:col>3</xdr:col>
      <xdr:colOff>708978</xdr:colOff>
      <xdr:row>32</xdr:row>
      <xdr:rowOff>3175</xdr:rowOff>
    </xdr:to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xmlns="" id="{00000000-0008-0000-3F00-000007000000}"/>
            </a:ext>
          </a:extLst>
        </xdr:cNvPr>
        <xdr:cNvSpPr txBox="1"/>
      </xdr:nvSpPr>
      <xdr:spPr>
        <a:xfrm>
          <a:off x="0" y="4927600"/>
          <a:ext cx="3014028" cy="167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</a:p>
        <a:p>
          <a:pPr algn="ctr"/>
          <a:r>
            <a:rPr lang="es-MX" sz="1100" b="1" baseline="0">
              <a:latin typeface="+mn-lt"/>
            </a:rPr>
            <a:t>LIC. EDGARDO ALBERTO GASTELUM ARAUX</a:t>
          </a:r>
        </a:p>
        <a:p>
          <a:pPr algn="ctr"/>
          <a:r>
            <a:rPr lang="es-MX" sz="1100" b="1" baseline="0">
              <a:latin typeface="+mn-lt"/>
            </a:rPr>
            <a:t>RESPONSABLE DE RESGUARDO </a:t>
          </a:r>
          <a:endParaRPr lang="es-MX" sz="1100" b="1">
            <a:latin typeface="+mn-lt"/>
          </a:endParaRPr>
        </a:p>
      </xdr:txBody>
    </xdr:sp>
    <xdr:clientData/>
  </xdr:twoCellAnchor>
  <xdr:twoCellAnchor editAs="oneCell">
    <xdr:from>
      <xdr:col>1</xdr:col>
      <xdr:colOff>36195</xdr:colOff>
      <xdr:row>1</xdr:row>
      <xdr:rowOff>142875</xdr:rowOff>
    </xdr:from>
    <xdr:to>
      <xdr:col>2</xdr:col>
      <xdr:colOff>1257300</xdr:colOff>
      <xdr:row>5</xdr:row>
      <xdr:rowOff>180975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3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" y="333375"/>
          <a:ext cx="1983105" cy="809625"/>
        </a:xfrm>
        <a:prstGeom prst="rect">
          <a:avLst/>
        </a:prstGeom>
      </xdr:spPr>
    </xdr:pic>
    <xdr:clientData/>
  </xdr:twoCellAnchor>
  <xdr:twoCellAnchor>
    <xdr:from>
      <xdr:col>8</xdr:col>
      <xdr:colOff>341311</xdr:colOff>
      <xdr:row>23</xdr:row>
      <xdr:rowOff>126048</xdr:rowOff>
    </xdr:from>
    <xdr:to>
      <xdr:col>13</xdr:col>
      <xdr:colOff>90486</xdr:colOff>
      <xdr:row>31</xdr:row>
      <xdr:rowOff>9208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3F00-000008000000}"/>
            </a:ext>
          </a:extLst>
        </xdr:cNvPr>
        <xdr:cNvSpPr txBox="1"/>
      </xdr:nvSpPr>
      <xdr:spPr>
        <a:xfrm>
          <a:off x="6618286" y="5012373"/>
          <a:ext cx="3311525" cy="1407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oneCellAnchor>
    <xdr:from>
      <xdr:col>3</xdr:col>
      <xdr:colOff>428624</xdr:colOff>
      <xdr:row>27</xdr:row>
      <xdr:rowOff>47625</xdr:rowOff>
    </xdr:from>
    <xdr:ext cx="3761607" cy="781240"/>
    <xdr:sp macro="" textlink="">
      <xdr:nvSpPr>
        <xdr:cNvPr id="13" name="12 CuadroTexto"/>
        <xdr:cNvSpPr txBox="1"/>
      </xdr:nvSpPr>
      <xdr:spPr>
        <a:xfrm>
          <a:off x="2733674" y="5695950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1</xdr:row>
      <xdr:rowOff>47626</xdr:rowOff>
    </xdr:from>
    <xdr:to>
      <xdr:col>13</xdr:col>
      <xdr:colOff>0</xdr:colOff>
      <xdr:row>6</xdr:row>
      <xdr:rowOff>1</xdr:rowOff>
    </xdr:to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xmlns="" id="{00000000-0008-0000-2000-000002000000}"/>
            </a:ext>
          </a:extLst>
        </xdr:cNvPr>
        <xdr:cNvSpPr txBox="1"/>
      </xdr:nvSpPr>
      <xdr:spPr>
        <a:xfrm>
          <a:off x="7077075" y="238126"/>
          <a:ext cx="2828925" cy="110490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EVENTOS ESPECIALES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1</xdr:col>
      <xdr:colOff>9526</xdr:colOff>
      <xdr:row>1</xdr:row>
      <xdr:rowOff>47625</xdr:rowOff>
    </xdr:from>
    <xdr:to>
      <xdr:col>9</xdr:col>
      <xdr:colOff>219075</xdr:colOff>
      <xdr:row>6</xdr:row>
      <xdr:rowOff>0</xdr:rowOff>
    </xdr:to>
    <xdr:sp macro="" textlink="">
      <xdr:nvSpPr>
        <xdr:cNvPr id="9" name="CuadroTexto 3">
          <a:extLst>
            <a:ext uri="{FF2B5EF4-FFF2-40B4-BE49-F238E27FC236}">
              <a16:creationId xmlns:a16="http://schemas.microsoft.com/office/drawing/2014/main" xmlns="" id="{00000000-0008-0000-2000-000003000000}"/>
            </a:ext>
          </a:extLst>
        </xdr:cNvPr>
        <xdr:cNvSpPr txBox="1"/>
      </xdr:nvSpPr>
      <xdr:spPr>
        <a:xfrm>
          <a:off x="771526" y="238125"/>
          <a:ext cx="6305549" cy="109537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 Equipo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Oficina y Otros Bienes Muebles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24</xdr:row>
      <xdr:rowOff>41910</xdr:rowOff>
    </xdr:from>
    <xdr:to>
      <xdr:col>3</xdr:col>
      <xdr:colOff>457200</xdr:colOff>
      <xdr:row>32</xdr:row>
      <xdr:rowOff>85725</xdr:rowOff>
    </xdr:to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xmlns="" id="{00000000-0008-0000-2000-000004000000}"/>
            </a:ext>
          </a:extLst>
        </xdr:cNvPr>
        <xdr:cNvSpPr txBox="1"/>
      </xdr:nvSpPr>
      <xdr:spPr>
        <a:xfrm>
          <a:off x="762000" y="4575810"/>
          <a:ext cx="3048000" cy="15678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/>
            <a:t>LIC.</a:t>
          </a:r>
          <a:r>
            <a:rPr lang="es-MX" sz="1100" b="1" baseline="0"/>
            <a:t> GUADALUPE CRUZ VALENZUELA </a:t>
          </a:r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twoCellAnchor>
    <xdr:from>
      <xdr:col>8</xdr:col>
      <xdr:colOff>581025</xdr:colOff>
      <xdr:row>24</xdr:row>
      <xdr:rowOff>57150</xdr:rowOff>
    </xdr:from>
    <xdr:to>
      <xdr:col>13</xdr:col>
      <xdr:colOff>400050</xdr:colOff>
      <xdr:row>32</xdr:row>
      <xdr:rowOff>47625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2000-000006000000}"/>
            </a:ext>
          </a:extLst>
        </xdr:cNvPr>
        <xdr:cNvSpPr txBox="1"/>
      </xdr:nvSpPr>
      <xdr:spPr>
        <a:xfrm>
          <a:off x="8048625" y="4591050"/>
          <a:ext cx="3819525" cy="1514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133350</xdr:colOff>
      <xdr:row>1</xdr:row>
      <xdr:rowOff>180975</xdr:rowOff>
    </xdr:from>
    <xdr:to>
      <xdr:col>2</xdr:col>
      <xdr:colOff>1333500</xdr:colOff>
      <xdr:row>6</xdr:row>
      <xdr:rowOff>5369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2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371475"/>
          <a:ext cx="1962150" cy="805469"/>
        </a:xfrm>
        <a:prstGeom prst="rect">
          <a:avLst/>
        </a:prstGeom>
      </xdr:spPr>
    </xdr:pic>
    <xdr:clientData/>
  </xdr:twoCellAnchor>
  <xdr:oneCellAnchor>
    <xdr:from>
      <xdr:col>3</xdr:col>
      <xdr:colOff>466725</xdr:colOff>
      <xdr:row>27</xdr:row>
      <xdr:rowOff>180975</xdr:rowOff>
    </xdr:from>
    <xdr:ext cx="3761607" cy="609013"/>
    <xdr:sp macro="" textlink="">
      <xdr:nvSpPr>
        <xdr:cNvPr id="13" name="12 CuadroTexto"/>
        <xdr:cNvSpPr txBox="1"/>
      </xdr:nvSpPr>
      <xdr:spPr>
        <a:xfrm>
          <a:off x="3819525" y="5286375"/>
          <a:ext cx="3761607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1057275</xdr:colOff>
      <xdr:row>38</xdr:row>
      <xdr:rowOff>0</xdr:rowOff>
    </xdr:from>
    <xdr:to>
      <xdr:col>13</xdr:col>
      <xdr:colOff>0</xdr:colOff>
      <xdr:row>43</xdr:row>
      <xdr:rowOff>9524</xdr:rowOff>
    </xdr:to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xmlns="" id="{00000000-0008-0000-2100-000002000000}"/>
            </a:ext>
          </a:extLst>
        </xdr:cNvPr>
        <xdr:cNvSpPr txBox="1"/>
      </xdr:nvSpPr>
      <xdr:spPr>
        <a:xfrm>
          <a:off x="7458075" y="7581900"/>
          <a:ext cx="4010025" cy="97154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EVENTOS ESPECIALES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1</xdr:col>
      <xdr:colOff>2</xdr:colOff>
      <xdr:row>38</xdr:row>
      <xdr:rowOff>1</xdr:rowOff>
    </xdr:from>
    <xdr:to>
      <xdr:col>7</xdr:col>
      <xdr:colOff>1047750</xdr:colOff>
      <xdr:row>43</xdr:row>
      <xdr:rowOff>7620</xdr:rowOff>
    </xdr:to>
    <xdr:sp macro="" textlink="">
      <xdr:nvSpPr>
        <xdr:cNvPr id="21" name="CuadroTexto 3">
          <a:extLst>
            <a:ext uri="{FF2B5EF4-FFF2-40B4-BE49-F238E27FC236}">
              <a16:creationId xmlns:a16="http://schemas.microsoft.com/office/drawing/2014/main" xmlns="" id="{00000000-0008-0000-2100-000003000000}"/>
            </a:ext>
          </a:extLst>
        </xdr:cNvPr>
        <xdr:cNvSpPr txBox="1"/>
      </xdr:nvSpPr>
      <xdr:spPr>
        <a:xfrm>
          <a:off x="762002" y="7581901"/>
          <a:ext cx="6686548" cy="969644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INVENTERIO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REGSUARDO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63</xdr:row>
      <xdr:rowOff>174047</xdr:rowOff>
    </xdr:from>
    <xdr:to>
      <xdr:col>3</xdr:col>
      <xdr:colOff>406979</xdr:colOff>
      <xdr:row>70</xdr:row>
      <xdr:rowOff>50223</xdr:rowOff>
    </xdr:to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xmlns="" id="{00000000-0008-0000-2100-000004000000}"/>
            </a:ext>
          </a:extLst>
        </xdr:cNvPr>
        <xdr:cNvSpPr txBox="1"/>
      </xdr:nvSpPr>
      <xdr:spPr>
        <a:xfrm>
          <a:off x="762000" y="11889797"/>
          <a:ext cx="2997779" cy="120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GUADALUPE CRUZ VALENZUELA 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RESGUARDO 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8</xdr:col>
      <xdr:colOff>200025</xdr:colOff>
      <xdr:row>64</xdr:row>
      <xdr:rowOff>29960</xdr:rowOff>
    </xdr:from>
    <xdr:to>
      <xdr:col>12</xdr:col>
      <xdr:colOff>682335</xdr:colOff>
      <xdr:row>71</xdr:row>
      <xdr:rowOff>7100</xdr:rowOff>
    </xdr:to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xmlns="" id="{00000000-0008-0000-2100-000006000000}"/>
            </a:ext>
          </a:extLst>
        </xdr:cNvPr>
        <xdr:cNvSpPr txBox="1"/>
      </xdr:nvSpPr>
      <xdr:spPr>
        <a:xfrm>
          <a:off x="7667625" y="11936210"/>
          <a:ext cx="3530310" cy="131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257176</xdr:colOff>
      <xdr:row>38</xdr:row>
      <xdr:rowOff>66675</xdr:rowOff>
    </xdr:from>
    <xdr:to>
      <xdr:col>2</xdr:col>
      <xdr:colOff>1485900</xdr:colOff>
      <xdr:row>42</xdr:row>
      <xdr:rowOff>123825</xdr:rowOff>
    </xdr:to>
    <xdr:pic>
      <xdr:nvPicPr>
        <xdr:cNvPr id="24" name="23 Imagen">
          <a:extLst>
            <a:ext uri="{FF2B5EF4-FFF2-40B4-BE49-F238E27FC236}">
              <a16:creationId xmlns:a16="http://schemas.microsoft.com/office/drawing/2014/main" xmlns="" id="{00000000-0008-0000-2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6" y="7077075"/>
          <a:ext cx="1990724" cy="819150"/>
        </a:xfrm>
        <a:prstGeom prst="rect">
          <a:avLst/>
        </a:prstGeom>
      </xdr:spPr>
    </xdr:pic>
    <xdr:clientData/>
  </xdr:twoCellAnchor>
  <xdr:oneCellAnchor>
    <xdr:from>
      <xdr:col>3</xdr:col>
      <xdr:colOff>452871</xdr:colOff>
      <xdr:row>66</xdr:row>
      <xdr:rowOff>160193</xdr:rowOff>
    </xdr:from>
    <xdr:ext cx="3761607" cy="609013"/>
    <xdr:sp macro="" textlink="">
      <xdr:nvSpPr>
        <xdr:cNvPr id="25" name="24 CuadroTexto"/>
        <xdr:cNvSpPr txBox="1"/>
      </xdr:nvSpPr>
      <xdr:spPr>
        <a:xfrm>
          <a:off x="3805671" y="12447443"/>
          <a:ext cx="3761607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28576</xdr:rowOff>
    </xdr:from>
    <xdr:to>
      <xdr:col>7</xdr:col>
      <xdr:colOff>476250</xdr:colOff>
      <xdr:row>6</xdr:row>
      <xdr:rowOff>1</xdr:rowOff>
    </xdr:to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SpPr txBox="1"/>
      </xdr:nvSpPr>
      <xdr:spPr>
        <a:xfrm>
          <a:off x="762000" y="219076"/>
          <a:ext cx="6219825" cy="9334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  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485775</xdr:colOff>
      <xdr:row>1</xdr:row>
      <xdr:rowOff>28576</xdr:rowOff>
    </xdr:from>
    <xdr:to>
      <xdr:col>13</xdr:col>
      <xdr:colOff>0</xdr:colOff>
      <xdr:row>6</xdr:row>
      <xdr:rowOff>1</xdr:rowOff>
    </xdr:to>
    <xdr:sp macro="" textlink="">
      <xdr:nvSpPr>
        <xdr:cNvPr id="9" name="CuadroTexto 3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 txBox="1"/>
      </xdr:nvSpPr>
      <xdr:spPr>
        <a:xfrm>
          <a:off x="6991350" y="219076"/>
          <a:ext cx="3409950" cy="9334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pPr algn="l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JURIDICO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428624</xdr:colOff>
      <xdr:row>34</xdr:row>
      <xdr:rowOff>146842</xdr:rowOff>
    </xdr:from>
    <xdr:to>
      <xdr:col>3</xdr:col>
      <xdr:colOff>457200</xdr:colOff>
      <xdr:row>41</xdr:row>
      <xdr:rowOff>171450</xdr:rowOff>
    </xdr:to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SpPr txBox="1"/>
      </xdr:nvSpPr>
      <xdr:spPr>
        <a:xfrm>
          <a:off x="428624" y="4842667"/>
          <a:ext cx="3286126" cy="13581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/>
            <a:t>LIC.</a:t>
          </a:r>
          <a:r>
            <a:rPr lang="es-MX" sz="1100" b="1" baseline="0"/>
            <a:t> JESUS ADRIAN CORONADO LARA</a:t>
          </a:r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twoCellAnchor>
    <xdr:from>
      <xdr:col>7</xdr:col>
      <xdr:colOff>752476</xdr:colOff>
      <xdr:row>35</xdr:row>
      <xdr:rowOff>28574</xdr:rowOff>
    </xdr:from>
    <xdr:to>
      <xdr:col>12</xdr:col>
      <xdr:colOff>265907</xdr:colOff>
      <xdr:row>42</xdr:row>
      <xdr:rowOff>38100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1A00-000006000000}"/>
            </a:ext>
          </a:extLst>
        </xdr:cNvPr>
        <xdr:cNvSpPr txBox="1"/>
      </xdr:nvSpPr>
      <xdr:spPr>
        <a:xfrm>
          <a:off x="7258051" y="4914899"/>
          <a:ext cx="3047206" cy="1343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237309</xdr:colOff>
      <xdr:row>1</xdr:row>
      <xdr:rowOff>95250</xdr:rowOff>
    </xdr:from>
    <xdr:to>
      <xdr:col>2</xdr:col>
      <xdr:colOff>1438275</xdr:colOff>
      <xdr:row>5</xdr:row>
      <xdr:rowOff>114300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09" y="285750"/>
          <a:ext cx="1962966" cy="781050"/>
        </a:xfrm>
        <a:prstGeom prst="rect">
          <a:avLst/>
        </a:prstGeom>
      </xdr:spPr>
    </xdr:pic>
    <xdr:clientData/>
  </xdr:twoCellAnchor>
  <xdr:oneCellAnchor>
    <xdr:from>
      <xdr:col>3</xdr:col>
      <xdr:colOff>101601</xdr:colOff>
      <xdr:row>37</xdr:row>
      <xdr:rowOff>174228</xdr:rowOff>
    </xdr:from>
    <xdr:ext cx="3599447" cy="757772"/>
    <xdr:sp macro="" textlink="">
      <xdr:nvSpPr>
        <xdr:cNvPr id="13" name="12 CuadroTexto"/>
        <xdr:cNvSpPr txBox="1"/>
      </xdr:nvSpPr>
      <xdr:spPr>
        <a:xfrm>
          <a:off x="3359151" y="5441553"/>
          <a:ext cx="3599447" cy="757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twoCellAnchor>
    <xdr:from>
      <xdr:col>8</xdr:col>
      <xdr:colOff>206830</xdr:colOff>
      <xdr:row>44</xdr:row>
      <xdr:rowOff>38101</xdr:rowOff>
    </xdr:from>
    <xdr:to>
      <xdr:col>13</xdr:col>
      <xdr:colOff>2180</xdr:colOff>
      <xdr:row>49</xdr:row>
      <xdr:rowOff>0</xdr:rowOff>
    </xdr:to>
    <xdr:sp macro="" textlink="">
      <xdr:nvSpPr>
        <xdr:cNvPr id="20" name="CuadroTexto 3"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SpPr txBox="1"/>
      </xdr:nvSpPr>
      <xdr:spPr>
        <a:xfrm>
          <a:off x="7722055" y="7734301"/>
          <a:ext cx="3605350" cy="1114424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JURIDICO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1</xdr:col>
      <xdr:colOff>1</xdr:colOff>
      <xdr:row>44</xdr:row>
      <xdr:rowOff>38100</xdr:rowOff>
    </xdr:from>
    <xdr:to>
      <xdr:col>8</xdr:col>
      <xdr:colOff>206829</xdr:colOff>
      <xdr:row>49</xdr:row>
      <xdr:rowOff>0</xdr:rowOff>
    </xdr:to>
    <xdr:sp macro="" textlink="">
      <xdr:nvSpPr>
        <xdr:cNvPr id="21" name="CuadroTexto 3">
          <a:extLst>
            <a:ext uri="{FF2B5EF4-FFF2-40B4-BE49-F238E27FC236}">
              <a16:creationId xmlns:a16="http://schemas.microsoft.com/office/drawing/2014/main" xmlns="" id="{00000000-0008-0000-1B00-000005000000}"/>
            </a:ext>
          </a:extLst>
        </xdr:cNvPr>
        <xdr:cNvSpPr txBox="1"/>
      </xdr:nvSpPr>
      <xdr:spPr>
        <a:xfrm>
          <a:off x="762001" y="7734300"/>
          <a:ext cx="6960053" cy="111442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64</xdr:row>
      <xdr:rowOff>67777</xdr:rowOff>
    </xdr:from>
    <xdr:to>
      <xdr:col>3</xdr:col>
      <xdr:colOff>430162</xdr:colOff>
      <xdr:row>73</xdr:row>
      <xdr:rowOff>143387</xdr:rowOff>
    </xdr:to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xmlns="" id="{00000000-0008-0000-1B00-000006000000}"/>
            </a:ext>
          </a:extLst>
        </xdr:cNvPr>
        <xdr:cNvSpPr txBox="1"/>
      </xdr:nvSpPr>
      <xdr:spPr>
        <a:xfrm>
          <a:off x="0" y="4306402"/>
          <a:ext cx="2592337" cy="1752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JESUS ADRIAN CORONADO LARA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RESGUARDO 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7</xdr:col>
      <xdr:colOff>923925</xdr:colOff>
      <xdr:row>64</xdr:row>
      <xdr:rowOff>138793</xdr:rowOff>
    </xdr:from>
    <xdr:to>
      <xdr:col>12</xdr:col>
      <xdr:colOff>361308</xdr:colOff>
      <xdr:row>73</xdr:row>
      <xdr:rowOff>153629</xdr:rowOff>
    </xdr:to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SpPr txBox="1"/>
      </xdr:nvSpPr>
      <xdr:spPr>
        <a:xfrm>
          <a:off x="7429500" y="10578193"/>
          <a:ext cx="2971158" cy="1729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209551</xdr:colOff>
      <xdr:row>45</xdr:row>
      <xdr:rowOff>66675</xdr:rowOff>
    </xdr:from>
    <xdr:to>
      <xdr:col>2</xdr:col>
      <xdr:colOff>1628775</xdr:colOff>
      <xdr:row>48</xdr:row>
      <xdr:rowOff>180974</xdr:rowOff>
    </xdr:to>
    <xdr:pic>
      <xdr:nvPicPr>
        <xdr:cNvPr id="24" name="23 Imagen">
          <a:extLst>
            <a:ext uri="{FF2B5EF4-FFF2-40B4-BE49-F238E27FC236}">
              <a16:creationId xmlns:a16="http://schemas.microsoft.com/office/drawing/2014/main" xmlns="" id="{00000000-0008-0000-1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1" y="7953375"/>
          <a:ext cx="2181224" cy="685799"/>
        </a:xfrm>
        <a:prstGeom prst="rect">
          <a:avLst/>
        </a:prstGeom>
      </xdr:spPr>
    </xdr:pic>
    <xdr:clientData/>
  </xdr:twoCellAnchor>
  <xdr:oneCellAnchor>
    <xdr:from>
      <xdr:col>3</xdr:col>
      <xdr:colOff>284828</xdr:colOff>
      <xdr:row>68</xdr:row>
      <xdr:rowOff>72411</xdr:rowOff>
    </xdr:from>
    <xdr:ext cx="3761607" cy="781240"/>
    <xdr:sp macro="" textlink="">
      <xdr:nvSpPr>
        <xdr:cNvPr id="25" name="24 CuadroTexto"/>
        <xdr:cNvSpPr txBox="1"/>
      </xdr:nvSpPr>
      <xdr:spPr>
        <a:xfrm>
          <a:off x="3542378" y="11273811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304800</xdr:colOff>
      <xdr:row>1</xdr:row>
      <xdr:rowOff>67187</xdr:rowOff>
    </xdr:to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xmlns="" id="{00000000-0008-0000-1B00-000006000000}"/>
            </a:ext>
          </a:extLst>
        </xdr:cNvPr>
        <xdr:cNvSpPr txBox="1"/>
      </xdr:nvSpPr>
      <xdr:spPr>
        <a:xfrm>
          <a:off x="762000" y="4211152"/>
          <a:ext cx="2981325" cy="1790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algn="ctr"/>
          <a:endParaRPr lang="es-MX" sz="1100"/>
        </a:p>
      </xdr:txBody>
    </xdr:sp>
    <xdr:clientData/>
  </xdr:twoCellAnchor>
  <xdr:twoCellAnchor>
    <xdr:from>
      <xdr:col>8</xdr:col>
      <xdr:colOff>485776</xdr:colOff>
      <xdr:row>0</xdr:row>
      <xdr:rowOff>0</xdr:rowOff>
    </xdr:from>
    <xdr:to>
      <xdr:col>13</xdr:col>
      <xdr:colOff>151758</xdr:colOff>
      <xdr:row>1</xdr:row>
      <xdr:rowOff>29804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SpPr txBox="1"/>
      </xdr:nvSpPr>
      <xdr:spPr>
        <a:xfrm>
          <a:off x="7743826" y="4120243"/>
          <a:ext cx="3533132" cy="1729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lang="es-MX" sz="1100"/>
        </a:p>
      </xdr:txBody>
    </xdr:sp>
    <xdr:clientData/>
  </xdr:twoCellAnchor>
  <xdr:oneCellAnchor>
    <xdr:from>
      <xdr:col>4</xdr:col>
      <xdr:colOff>370553</xdr:colOff>
      <xdr:row>0</xdr:row>
      <xdr:rowOff>0</xdr:rowOff>
    </xdr:from>
    <xdr:ext cx="184731" cy="264560"/>
    <xdr:sp macro="" textlink="">
      <xdr:nvSpPr>
        <xdr:cNvPr id="13" name="12 CuadroTexto"/>
        <xdr:cNvSpPr txBox="1"/>
      </xdr:nvSpPr>
      <xdr:spPr>
        <a:xfrm>
          <a:off x="3809078" y="48634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endParaRPr lang="es-MX">
            <a:effectLst/>
          </a:endParaRPr>
        </a:p>
      </xdr:txBody>
    </xdr:sp>
    <xdr:clientData/>
  </xdr:oneCellAnchor>
  <xdr:twoCellAnchor>
    <xdr:from>
      <xdr:col>8</xdr:col>
      <xdr:colOff>19845</xdr:colOff>
      <xdr:row>3</xdr:row>
      <xdr:rowOff>38100</xdr:rowOff>
    </xdr:from>
    <xdr:to>
      <xdr:col>13</xdr:col>
      <xdr:colOff>2</xdr:colOff>
      <xdr:row>8</xdr:row>
      <xdr:rowOff>171450</xdr:rowOff>
    </xdr:to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xmlns="" id="{00000000-0008-0000-3E00-000002000000}"/>
            </a:ext>
          </a:extLst>
        </xdr:cNvPr>
        <xdr:cNvSpPr txBox="1"/>
      </xdr:nvSpPr>
      <xdr:spPr>
        <a:xfrm>
          <a:off x="7049295" y="6353175"/>
          <a:ext cx="3847307" cy="10858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DESARROLLO RURAL Y ECONOMICO</a:t>
          </a:r>
          <a:r>
            <a:rPr lang="es-MX"/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</xdr:colOff>
      <xdr:row>3</xdr:row>
      <xdr:rowOff>28576</xdr:rowOff>
    </xdr:from>
    <xdr:to>
      <xdr:col>8</xdr:col>
      <xdr:colOff>0</xdr:colOff>
      <xdr:row>9</xdr:row>
      <xdr:rowOff>1</xdr:rowOff>
    </xdr:to>
    <xdr:sp macro="" textlink="">
      <xdr:nvSpPr>
        <xdr:cNvPr id="21" name="CuadroTexto 3">
          <a:extLst>
            <a:ext uri="{FF2B5EF4-FFF2-40B4-BE49-F238E27FC236}">
              <a16:creationId xmlns:a16="http://schemas.microsoft.com/office/drawing/2014/main" xmlns="" id="{00000000-0008-0000-3E00-000003000000}"/>
            </a:ext>
          </a:extLst>
        </xdr:cNvPr>
        <xdr:cNvSpPr txBox="1"/>
      </xdr:nvSpPr>
      <xdr:spPr>
        <a:xfrm>
          <a:off x="762002" y="6343651"/>
          <a:ext cx="6267448" cy="11239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417513</xdr:colOff>
      <xdr:row>30</xdr:row>
      <xdr:rowOff>89297</xdr:rowOff>
    </xdr:from>
    <xdr:to>
      <xdr:col>12</xdr:col>
      <xdr:colOff>466328</xdr:colOff>
      <xdr:row>38</xdr:row>
      <xdr:rowOff>10002</xdr:rowOff>
    </xdr:to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xmlns="" id="{00000000-0008-0000-3E00-00000B000000}"/>
            </a:ext>
          </a:extLst>
        </xdr:cNvPr>
        <xdr:cNvSpPr txBox="1"/>
      </xdr:nvSpPr>
      <xdr:spPr>
        <a:xfrm>
          <a:off x="7742238" y="4813697"/>
          <a:ext cx="2868215" cy="1444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31</xdr:row>
      <xdr:rowOff>22621</xdr:rowOff>
    </xdr:from>
    <xdr:to>
      <xdr:col>4</xdr:col>
      <xdr:colOff>66675</xdr:colOff>
      <xdr:row>37</xdr:row>
      <xdr:rowOff>89024</xdr:rowOff>
    </xdr:to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xmlns="" id="{00000000-0008-0000-3E00-00000D000000}"/>
            </a:ext>
          </a:extLst>
        </xdr:cNvPr>
        <xdr:cNvSpPr txBox="1"/>
      </xdr:nvSpPr>
      <xdr:spPr>
        <a:xfrm>
          <a:off x="762000" y="6366271"/>
          <a:ext cx="2743200" cy="1209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</a:p>
        <a:p>
          <a:pPr algn="ctr"/>
          <a:r>
            <a:rPr lang="es-MX" sz="1100" b="1"/>
            <a:t>C. QUEVIN</a:t>
          </a:r>
          <a:r>
            <a:rPr lang="es-MX" sz="1100" b="1" baseline="0"/>
            <a:t> ISMAEL QUINTERO MERAS </a:t>
          </a:r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twoCellAnchor editAs="oneCell">
    <xdr:from>
      <xdr:col>1</xdr:col>
      <xdr:colOff>139701</xdr:colOff>
      <xdr:row>3</xdr:row>
      <xdr:rowOff>133349</xdr:rowOff>
    </xdr:from>
    <xdr:to>
      <xdr:col>2</xdr:col>
      <xdr:colOff>1666875</xdr:colOff>
      <xdr:row>8</xdr:row>
      <xdr:rowOff>66674</xdr:rowOff>
    </xdr:to>
    <xdr:pic>
      <xdr:nvPicPr>
        <xdr:cNvPr id="24" name="23 Imagen">
          <a:extLst>
            <a:ext uri="{FF2B5EF4-FFF2-40B4-BE49-F238E27FC236}">
              <a16:creationId xmlns:a16="http://schemas.microsoft.com/office/drawing/2014/main" xmlns="" id="{00000000-0008-0000-3E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701" y="6448424"/>
          <a:ext cx="2289174" cy="885825"/>
        </a:xfrm>
        <a:prstGeom prst="rect">
          <a:avLst/>
        </a:prstGeom>
      </xdr:spPr>
    </xdr:pic>
    <xdr:clientData/>
  </xdr:twoCellAnchor>
  <xdr:oneCellAnchor>
    <xdr:from>
      <xdr:col>4</xdr:col>
      <xdr:colOff>416719</xdr:colOff>
      <xdr:row>33</xdr:row>
      <xdr:rowOff>178594</xdr:rowOff>
    </xdr:from>
    <xdr:ext cx="3761607" cy="781240"/>
    <xdr:sp macro="" textlink="">
      <xdr:nvSpPr>
        <xdr:cNvPr id="25" name="24 CuadroTexto"/>
        <xdr:cNvSpPr txBox="1"/>
      </xdr:nvSpPr>
      <xdr:spPr>
        <a:xfrm>
          <a:off x="3588544" y="5474494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8</xdr:col>
      <xdr:colOff>676275</xdr:colOff>
      <xdr:row>6</xdr:row>
      <xdr:rowOff>179615</xdr:rowOff>
    </xdr:to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xmlns="" id="{00000000-0008-0000-2600-000002000000}"/>
            </a:ext>
          </a:extLst>
        </xdr:cNvPr>
        <xdr:cNvSpPr txBox="1"/>
      </xdr:nvSpPr>
      <xdr:spPr>
        <a:xfrm>
          <a:off x="762000" y="190501"/>
          <a:ext cx="6429375" cy="1132114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PERÍODO:2021-2024</a:t>
          </a:r>
        </a:p>
        <a:p>
          <a:pPr algn="r"/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695325</xdr:colOff>
      <xdr:row>0</xdr:row>
      <xdr:rowOff>180975</xdr:rowOff>
    </xdr:from>
    <xdr:to>
      <xdr:col>13</xdr:col>
      <xdr:colOff>0</xdr:colOff>
      <xdr:row>7</xdr:row>
      <xdr:rowOff>4084</xdr:rowOff>
    </xdr:to>
    <xdr:sp macro="" textlink="">
      <xdr:nvSpPr>
        <xdr:cNvPr id="9" name="CuadroTexto 3">
          <a:extLst>
            <a:ext uri="{FF2B5EF4-FFF2-40B4-BE49-F238E27FC236}">
              <a16:creationId xmlns:a16="http://schemas.microsoft.com/office/drawing/2014/main" xmlns="" id="{00000000-0008-0000-2600-000003000000}"/>
            </a:ext>
          </a:extLst>
        </xdr:cNvPr>
        <xdr:cNvSpPr txBox="1"/>
      </xdr:nvSpPr>
      <xdr:spPr>
        <a:xfrm>
          <a:off x="7639050" y="180975"/>
          <a:ext cx="3114675" cy="1185184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ECOLOGIA Y MEDIO AMBIENTE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8</xdr:col>
      <xdr:colOff>563562</xdr:colOff>
      <xdr:row>16</xdr:row>
      <xdr:rowOff>111124</xdr:rowOff>
    </xdr:from>
    <xdr:to>
      <xdr:col>13</xdr:col>
      <xdr:colOff>162514</xdr:colOff>
      <xdr:row>23</xdr:row>
      <xdr:rowOff>63500</xdr:rowOff>
    </xdr:to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xmlns="" id="{00000000-0008-0000-2600-000006000000}"/>
            </a:ext>
          </a:extLst>
        </xdr:cNvPr>
        <xdr:cNvSpPr txBox="1"/>
      </xdr:nvSpPr>
      <xdr:spPr>
        <a:xfrm>
          <a:off x="6345237" y="2968624"/>
          <a:ext cx="3066052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150812</xdr:colOff>
      <xdr:row>17</xdr:row>
      <xdr:rowOff>19505</xdr:rowOff>
    </xdr:from>
    <xdr:to>
      <xdr:col>3</xdr:col>
      <xdr:colOff>590550</xdr:colOff>
      <xdr:row>23</xdr:row>
      <xdr:rowOff>98852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2600-000007000000}"/>
            </a:ext>
          </a:extLst>
        </xdr:cNvPr>
        <xdr:cNvSpPr txBox="1"/>
      </xdr:nvSpPr>
      <xdr:spPr>
        <a:xfrm>
          <a:off x="912812" y="3105605"/>
          <a:ext cx="2640013" cy="12223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r>
            <a:rPr lang="es-MX" sz="1100"/>
            <a:t>_______________________________</a:t>
          </a:r>
        </a:p>
        <a:p>
          <a:r>
            <a:rPr lang="es-MX" sz="1100" b="1"/>
            <a:t>C.</a:t>
          </a:r>
          <a:r>
            <a:rPr lang="es-MX" sz="1100" b="1" baseline="0"/>
            <a:t> GILBERTO MORENO VALENZUELA </a:t>
          </a:r>
        </a:p>
        <a:p>
          <a:r>
            <a:rPr lang="es-MX" sz="1100" b="1" baseline="0"/>
            <a:t>      RESPONSABLE DE RESGUARDO </a:t>
          </a:r>
          <a:endParaRPr lang="es-MX" sz="1100" b="1"/>
        </a:p>
      </xdr:txBody>
    </xdr:sp>
    <xdr:clientData/>
  </xdr:twoCellAnchor>
  <xdr:twoCellAnchor editAs="oneCell">
    <xdr:from>
      <xdr:col>1</xdr:col>
      <xdr:colOff>134166</xdr:colOff>
      <xdr:row>2</xdr:row>
      <xdr:rowOff>9525</xdr:rowOff>
    </xdr:from>
    <xdr:to>
      <xdr:col>2</xdr:col>
      <xdr:colOff>1228725</xdr:colOff>
      <xdr:row>5</xdr:row>
      <xdr:rowOff>182262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2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166" y="390525"/>
          <a:ext cx="1856559" cy="753762"/>
        </a:xfrm>
        <a:prstGeom prst="rect">
          <a:avLst/>
        </a:prstGeom>
      </xdr:spPr>
    </xdr:pic>
    <xdr:clientData/>
  </xdr:twoCellAnchor>
  <xdr:oneCellAnchor>
    <xdr:from>
      <xdr:col>3</xdr:col>
      <xdr:colOff>652463</xdr:colOff>
      <xdr:row>19</xdr:row>
      <xdr:rowOff>50799</xdr:rowOff>
    </xdr:from>
    <xdr:ext cx="3599447" cy="585545"/>
    <xdr:sp macro="" textlink="">
      <xdr:nvSpPr>
        <xdr:cNvPr id="13" name="12 CuadroTexto"/>
        <xdr:cNvSpPr txBox="1"/>
      </xdr:nvSpPr>
      <xdr:spPr>
        <a:xfrm>
          <a:off x="3614738" y="3517899"/>
          <a:ext cx="3599447" cy="585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542925</xdr:colOff>
      <xdr:row>24</xdr:row>
      <xdr:rowOff>76200</xdr:rowOff>
    </xdr:from>
    <xdr:to>
      <xdr:col>13</xdr:col>
      <xdr:colOff>1</xdr:colOff>
      <xdr:row>29</xdr:row>
      <xdr:rowOff>180975</xdr:rowOff>
    </xdr:to>
    <xdr:sp macro="" textlink="">
      <xdr:nvSpPr>
        <xdr:cNvPr id="17" name="CuadroTexto 1">
          <a:extLst>
            <a:ext uri="{FF2B5EF4-FFF2-40B4-BE49-F238E27FC236}">
              <a16:creationId xmlns:a16="http://schemas.microsoft.com/office/drawing/2014/main" xmlns="" id="{00000000-0008-0000-2700-000002000000}"/>
            </a:ext>
          </a:extLst>
        </xdr:cNvPr>
        <xdr:cNvSpPr txBox="1"/>
      </xdr:nvSpPr>
      <xdr:spPr>
        <a:xfrm>
          <a:off x="6724650" y="4705350"/>
          <a:ext cx="4029076" cy="105727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ECOLOGIA Y MEDIO AMBIENTE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27554</xdr:colOff>
      <xdr:row>24</xdr:row>
      <xdr:rowOff>76200</xdr:rowOff>
    </xdr:from>
    <xdr:to>
      <xdr:col>7</xdr:col>
      <xdr:colOff>523875</xdr:colOff>
      <xdr:row>29</xdr:row>
      <xdr:rowOff>190500</xdr:rowOff>
    </xdr:to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xmlns="" id="{00000000-0008-0000-2700-000003000000}"/>
            </a:ext>
          </a:extLst>
        </xdr:cNvPr>
        <xdr:cNvSpPr txBox="1"/>
      </xdr:nvSpPr>
      <xdr:spPr>
        <a:xfrm>
          <a:off x="789554" y="4705350"/>
          <a:ext cx="5916046" cy="106680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s-MX" sz="110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021-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85725</xdr:colOff>
      <xdr:row>25</xdr:row>
      <xdr:rowOff>9525</xdr:rowOff>
    </xdr:from>
    <xdr:to>
      <xdr:col>2</xdr:col>
      <xdr:colOff>1266824</xdr:colOff>
      <xdr:row>29</xdr:row>
      <xdr:rowOff>114226</xdr:rowOff>
    </xdr:to>
    <xdr:pic>
      <xdr:nvPicPr>
        <xdr:cNvPr id="19" name="18 Imagen">
          <a:extLst>
            <a:ext uri="{FF2B5EF4-FFF2-40B4-BE49-F238E27FC236}">
              <a16:creationId xmlns:a16="http://schemas.microsoft.com/office/drawing/2014/main" xmlns="" id="{00000000-0008-0000-2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829175"/>
          <a:ext cx="1943099" cy="86670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149679</xdr:rowOff>
    </xdr:from>
    <xdr:to>
      <xdr:col>7</xdr:col>
      <xdr:colOff>647701</xdr:colOff>
      <xdr:row>7</xdr:row>
      <xdr:rowOff>168729</xdr:rowOff>
    </xdr:to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xmlns="" id="{00000000-0008-0000-3700-00000C000000}"/>
            </a:ext>
          </a:extLst>
        </xdr:cNvPr>
        <xdr:cNvSpPr txBox="1"/>
      </xdr:nvSpPr>
      <xdr:spPr>
        <a:xfrm>
          <a:off x="762001" y="302079"/>
          <a:ext cx="7067550" cy="118110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</a:t>
          </a:r>
          <a:r>
            <a:rPr lang="es-MX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647700</xdr:colOff>
      <xdr:row>1</xdr:row>
      <xdr:rowOff>141514</xdr:rowOff>
    </xdr:from>
    <xdr:to>
      <xdr:col>13</xdr:col>
      <xdr:colOff>0</xdr:colOff>
      <xdr:row>7</xdr:row>
      <xdr:rowOff>167369</xdr:rowOff>
    </xdr:to>
    <xdr:sp macro="" textlink="">
      <xdr:nvSpPr>
        <xdr:cNvPr id="9" name="CuadroTexto 3">
          <a:extLst>
            <a:ext uri="{FF2B5EF4-FFF2-40B4-BE49-F238E27FC236}">
              <a16:creationId xmlns:a16="http://schemas.microsoft.com/office/drawing/2014/main" xmlns="" id="{00000000-0008-0000-3700-00000D000000}"/>
            </a:ext>
          </a:extLst>
        </xdr:cNvPr>
        <xdr:cNvSpPr txBox="1"/>
      </xdr:nvSpPr>
      <xdr:spPr>
        <a:xfrm>
          <a:off x="7829550" y="293914"/>
          <a:ext cx="3019425" cy="118790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MUJER</a:t>
          </a:r>
          <a:endParaRPr lang="es-MX" b="1" u="sng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11974</xdr:colOff>
      <xdr:row>19</xdr:row>
      <xdr:rowOff>58512</xdr:rowOff>
    </xdr:from>
    <xdr:to>
      <xdr:col>3</xdr:col>
      <xdr:colOff>380999</xdr:colOff>
      <xdr:row>26</xdr:row>
      <xdr:rowOff>28575</xdr:rowOff>
    </xdr:to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xmlns="" id="{00000000-0008-0000-3700-000010000000}"/>
            </a:ext>
          </a:extLst>
        </xdr:cNvPr>
        <xdr:cNvSpPr txBox="1"/>
      </xdr:nvSpPr>
      <xdr:spPr>
        <a:xfrm>
          <a:off x="773974" y="3497037"/>
          <a:ext cx="2759800" cy="1303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__________________________________</a:t>
          </a:r>
        </a:p>
        <a:p>
          <a:pPr algn="ctr"/>
          <a:r>
            <a:rPr lang="es-MX" sz="1100" b="1"/>
            <a:t>LIC.</a:t>
          </a:r>
          <a:r>
            <a:rPr lang="es-MX" sz="1100" b="1" baseline="0"/>
            <a:t> LIZBIA YOLANDA VILLAREAL BARRAZA</a:t>
          </a:r>
        </a:p>
        <a:p>
          <a:pPr algn="ctr"/>
          <a:r>
            <a:rPr lang="es-MX" sz="1100" b="1" baseline="0"/>
            <a:t>RESPONSABLE DE RESGUARDO</a:t>
          </a:r>
          <a:endParaRPr lang="es-MX" sz="1100" b="1"/>
        </a:p>
      </xdr:txBody>
    </xdr:sp>
    <xdr:clientData/>
  </xdr:twoCellAnchor>
  <xdr:twoCellAnchor editAs="oneCell">
    <xdr:from>
      <xdr:col>1</xdr:col>
      <xdr:colOff>293097</xdr:colOff>
      <xdr:row>2</xdr:row>
      <xdr:rowOff>54429</xdr:rowOff>
    </xdr:from>
    <xdr:to>
      <xdr:col>3</xdr:col>
      <xdr:colOff>400050</xdr:colOff>
      <xdr:row>7</xdr:row>
      <xdr:rowOff>62593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37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097" y="816429"/>
          <a:ext cx="2497728" cy="979714"/>
        </a:xfrm>
        <a:prstGeom prst="rect">
          <a:avLst/>
        </a:prstGeom>
      </xdr:spPr>
    </xdr:pic>
    <xdr:clientData/>
  </xdr:twoCellAnchor>
  <xdr:twoCellAnchor>
    <xdr:from>
      <xdr:col>7</xdr:col>
      <xdr:colOff>723900</xdr:colOff>
      <xdr:row>19</xdr:row>
      <xdr:rowOff>115662</xdr:rowOff>
    </xdr:from>
    <xdr:to>
      <xdr:col>13</xdr:col>
      <xdr:colOff>19504</xdr:colOff>
      <xdr:row>26</xdr:row>
      <xdr:rowOff>19414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3700-00001B000000}"/>
            </a:ext>
          </a:extLst>
        </xdr:cNvPr>
        <xdr:cNvSpPr txBox="1"/>
      </xdr:nvSpPr>
      <xdr:spPr>
        <a:xfrm>
          <a:off x="7905750" y="3554187"/>
          <a:ext cx="2962729" cy="1237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oneCellAnchor>
    <xdr:from>
      <xdr:col>4</xdr:col>
      <xdr:colOff>0</xdr:colOff>
      <xdr:row>22</xdr:row>
      <xdr:rowOff>0</xdr:rowOff>
    </xdr:from>
    <xdr:ext cx="3761607" cy="781240"/>
    <xdr:sp macro="" textlink="">
      <xdr:nvSpPr>
        <xdr:cNvPr id="13" name="12 CuadroTexto"/>
        <xdr:cNvSpPr txBox="1"/>
      </xdr:nvSpPr>
      <xdr:spPr>
        <a:xfrm>
          <a:off x="3914775" y="4181475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  <xdr:twoCellAnchor>
    <xdr:from>
      <xdr:col>1</xdr:col>
      <xdr:colOff>0</xdr:colOff>
      <xdr:row>32</xdr:row>
      <xdr:rowOff>160565</xdr:rowOff>
    </xdr:from>
    <xdr:to>
      <xdr:col>6</xdr:col>
      <xdr:colOff>1545772</xdr:colOff>
      <xdr:row>38</xdr:row>
      <xdr:rowOff>179615</xdr:rowOff>
    </xdr:to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xmlns="" id="{00000000-0008-0000-3700-000011000000}"/>
            </a:ext>
          </a:extLst>
        </xdr:cNvPr>
        <xdr:cNvSpPr txBox="1"/>
      </xdr:nvSpPr>
      <xdr:spPr>
        <a:xfrm>
          <a:off x="0" y="13943240"/>
          <a:ext cx="5889172" cy="11620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</a:t>
          </a:r>
          <a:r>
            <a:rPr lang="es-MX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2021-2024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1524000</xdr:colOff>
      <xdr:row>32</xdr:row>
      <xdr:rowOff>152400</xdr:rowOff>
    </xdr:from>
    <xdr:to>
      <xdr:col>13</xdr:col>
      <xdr:colOff>0</xdr:colOff>
      <xdr:row>38</xdr:row>
      <xdr:rowOff>178255</xdr:rowOff>
    </xdr:to>
    <xdr:sp macro="" textlink="">
      <xdr:nvSpPr>
        <xdr:cNvPr id="21" name="CuadroTexto 3">
          <a:extLst>
            <a:ext uri="{FF2B5EF4-FFF2-40B4-BE49-F238E27FC236}">
              <a16:creationId xmlns:a16="http://schemas.microsoft.com/office/drawing/2014/main" xmlns="" id="{00000000-0008-0000-3700-000012000000}"/>
            </a:ext>
          </a:extLst>
        </xdr:cNvPr>
        <xdr:cNvSpPr txBox="1"/>
      </xdr:nvSpPr>
      <xdr:spPr>
        <a:xfrm>
          <a:off x="5886450" y="13935075"/>
          <a:ext cx="4352925" cy="116885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Direccion de la mujer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266700</xdr:colOff>
      <xdr:row>44</xdr:row>
      <xdr:rowOff>76200</xdr:rowOff>
    </xdr:from>
    <xdr:to>
      <xdr:col>12</xdr:col>
      <xdr:colOff>348796</xdr:colOff>
      <xdr:row>52</xdr:row>
      <xdr:rowOff>142875</xdr:rowOff>
    </xdr:to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xmlns="" id="{00000000-0008-0000-3700-00001D000000}"/>
            </a:ext>
          </a:extLst>
        </xdr:cNvPr>
        <xdr:cNvSpPr txBox="1"/>
      </xdr:nvSpPr>
      <xdr:spPr>
        <a:xfrm>
          <a:off x="8210550" y="8305800"/>
          <a:ext cx="2558596" cy="1400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17689</xdr:colOff>
      <xdr:row>46</xdr:row>
      <xdr:rowOff>1360</xdr:rowOff>
    </xdr:from>
    <xdr:to>
      <xdr:col>3</xdr:col>
      <xdr:colOff>495300</xdr:colOff>
      <xdr:row>53</xdr:row>
      <xdr:rowOff>57150</xdr:rowOff>
    </xdr:to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xmlns="" id="{00000000-0008-0000-3700-00001E000000}"/>
            </a:ext>
          </a:extLst>
        </xdr:cNvPr>
        <xdr:cNvSpPr txBox="1"/>
      </xdr:nvSpPr>
      <xdr:spPr>
        <a:xfrm>
          <a:off x="17689" y="16574860"/>
          <a:ext cx="2744561" cy="1389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algn="ctr"/>
          <a:r>
            <a:rPr lang="es-MX" sz="1100" b="1"/>
            <a:t>LIC.</a:t>
          </a:r>
          <a:r>
            <a:rPr lang="es-MX" sz="1100" b="1" baseline="0"/>
            <a:t> LIZBIA YOLANDA VILLAREAL BARRAZA</a:t>
          </a:r>
        </a:p>
        <a:p>
          <a:pPr algn="ctr"/>
          <a:r>
            <a:rPr lang="es-MX" sz="1100" b="1" baseline="0"/>
            <a:t>RESPONSABLE DE RESGUARDO</a:t>
          </a:r>
          <a:endParaRPr lang="es-MX" sz="1100" b="1"/>
        </a:p>
      </xdr:txBody>
    </xdr:sp>
    <xdr:clientData/>
  </xdr:twoCellAnchor>
  <xdr:twoCellAnchor editAs="oneCell">
    <xdr:from>
      <xdr:col>1</xdr:col>
      <xdr:colOff>336641</xdr:colOff>
      <xdr:row>33</xdr:row>
      <xdr:rowOff>73479</xdr:rowOff>
    </xdr:from>
    <xdr:to>
      <xdr:col>3</xdr:col>
      <xdr:colOff>171450</xdr:colOff>
      <xdr:row>38</xdr:row>
      <xdr:rowOff>136072</xdr:rowOff>
    </xdr:to>
    <xdr:pic>
      <xdr:nvPicPr>
        <xdr:cNvPr id="24" name="23 Imagen">
          <a:extLst>
            <a:ext uri="{FF2B5EF4-FFF2-40B4-BE49-F238E27FC236}">
              <a16:creationId xmlns:a16="http://schemas.microsoft.com/office/drawing/2014/main" xmlns="" id="{00000000-0008-0000-37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641" y="6350454"/>
          <a:ext cx="2225584" cy="1015093"/>
        </a:xfrm>
        <a:prstGeom prst="rect">
          <a:avLst/>
        </a:prstGeom>
      </xdr:spPr>
    </xdr:pic>
    <xdr:clientData/>
  </xdr:twoCellAnchor>
  <xdr:oneCellAnchor>
    <xdr:from>
      <xdr:col>3</xdr:col>
      <xdr:colOff>571500</xdr:colOff>
      <xdr:row>49</xdr:row>
      <xdr:rowOff>19050</xdr:rowOff>
    </xdr:from>
    <xdr:ext cx="3761607" cy="781240"/>
    <xdr:sp macro="" textlink="">
      <xdr:nvSpPr>
        <xdr:cNvPr id="25" name="24 CuadroTexto"/>
        <xdr:cNvSpPr txBox="1"/>
      </xdr:nvSpPr>
      <xdr:spPr>
        <a:xfrm>
          <a:off x="2838450" y="17164050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8</xdr:col>
      <xdr:colOff>514350</xdr:colOff>
      <xdr:row>7</xdr:row>
      <xdr:rowOff>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4000-000002000000}"/>
            </a:ext>
          </a:extLst>
        </xdr:cNvPr>
        <xdr:cNvSpPr txBox="1"/>
      </xdr:nvSpPr>
      <xdr:spPr>
        <a:xfrm>
          <a:off x="781050" y="390525"/>
          <a:ext cx="6391275" cy="96202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</a:t>
          </a: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Transporte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504826</xdr:colOff>
      <xdr:row>2</xdr:row>
      <xdr:rowOff>9525</xdr:rowOff>
    </xdr:from>
    <xdr:to>
      <xdr:col>13</xdr:col>
      <xdr:colOff>752475</xdr:colOff>
      <xdr:row>7</xdr:row>
      <xdr:rowOff>0</xdr:rowOff>
    </xdr:to>
    <xdr:sp macro="" textlink="">
      <xdr:nvSpPr>
        <xdr:cNvPr id="9" name="CuadroTexto 3">
          <a:extLst>
            <a:ext uri="{FF2B5EF4-FFF2-40B4-BE49-F238E27FC236}">
              <a16:creationId xmlns:a16="http://schemas.microsoft.com/office/drawing/2014/main" xmlns="" id="{00000000-0008-0000-4000-000003000000}"/>
            </a:ext>
          </a:extLst>
        </xdr:cNvPr>
        <xdr:cNvSpPr txBox="1"/>
      </xdr:nvSpPr>
      <xdr:spPr>
        <a:xfrm>
          <a:off x="7162801" y="390525"/>
          <a:ext cx="4905374" cy="96202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DIRECCION: PRESIDENCIA		</a:t>
          </a: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189139</xdr:colOff>
      <xdr:row>2</xdr:row>
      <xdr:rowOff>0</xdr:rowOff>
    </xdr:from>
    <xdr:to>
      <xdr:col>2</xdr:col>
      <xdr:colOff>1581150</xdr:colOff>
      <xdr:row>7</xdr:row>
      <xdr:rowOff>4763</xdr:rowOff>
    </xdr:to>
    <xdr:pic>
      <xdr:nvPicPr>
        <xdr:cNvPr id="10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139" y="381000"/>
          <a:ext cx="2154011" cy="966788"/>
        </a:xfrm>
        <a:prstGeom prst="rect">
          <a:avLst/>
        </a:prstGeom>
      </xdr:spPr>
    </xdr:pic>
    <xdr:clientData/>
  </xdr:twoCellAnchor>
  <xdr:twoCellAnchor>
    <xdr:from>
      <xdr:col>5</xdr:col>
      <xdr:colOff>295275</xdr:colOff>
      <xdr:row>18</xdr:row>
      <xdr:rowOff>47625</xdr:rowOff>
    </xdr:from>
    <xdr:to>
      <xdr:col>8</xdr:col>
      <xdr:colOff>1104900</xdr:colOff>
      <xdr:row>23</xdr:row>
      <xdr:rowOff>0</xdr:rowOff>
    </xdr:to>
    <xdr:sp macro="" textlink="">
      <xdr:nvSpPr>
        <xdr:cNvPr id="11" name="CuadroTexto 10"/>
        <xdr:cNvSpPr txBox="1"/>
      </xdr:nvSpPr>
      <xdr:spPr>
        <a:xfrm>
          <a:off x="4210050" y="5619750"/>
          <a:ext cx="283845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</a:t>
          </a:r>
          <a:endParaRPr lang="es-MX">
            <a:effectLst/>
            <a:latin typeface="+mn-lt"/>
          </a:endParaRP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ING. XIMENA GIL ROMERO</a:t>
          </a:r>
          <a:endParaRPr lang="es-MX">
            <a:effectLst/>
            <a:latin typeface="+mn-lt"/>
          </a:endParaRP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CONTRALOR MUNICIPAL DE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BACUM</a:t>
          </a:r>
          <a:endParaRPr lang="es-MX">
            <a:effectLst/>
            <a:latin typeface="+mn-lt"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104775</xdr:colOff>
      <xdr:row>18</xdr:row>
      <xdr:rowOff>85725</xdr:rowOff>
    </xdr:from>
    <xdr:to>
      <xdr:col>5</xdr:col>
      <xdr:colOff>85725</xdr:colOff>
      <xdr:row>22</xdr:row>
      <xdr:rowOff>142875</xdr:rowOff>
    </xdr:to>
    <xdr:sp macro="" textlink="">
      <xdr:nvSpPr>
        <xdr:cNvPr id="12" name="CuadroTexto 11"/>
        <xdr:cNvSpPr txBox="1"/>
      </xdr:nvSpPr>
      <xdr:spPr>
        <a:xfrm>
          <a:off x="866775" y="5657850"/>
          <a:ext cx="3133725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 SERGE ENRIQUEZ TOLANO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PRESIDENTE MUNICIPAL DE BACUM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RESPONSABLE DE RESGUARDO</a:t>
          </a:r>
        </a:p>
        <a:p>
          <a:endParaRPr lang="es-MX" sz="1100"/>
        </a:p>
      </xdr:txBody>
    </xdr:sp>
    <xdr:clientData/>
  </xdr:twoCellAnchor>
  <xdr:twoCellAnchor>
    <xdr:from>
      <xdr:col>8</xdr:col>
      <xdr:colOff>1171575</xdr:colOff>
      <xdr:row>17</xdr:row>
      <xdr:rowOff>152400</xdr:rowOff>
    </xdr:from>
    <xdr:to>
      <xdr:col>13</xdr:col>
      <xdr:colOff>381000</xdr:colOff>
      <xdr:row>22</xdr:row>
      <xdr:rowOff>161925</xdr:rowOff>
    </xdr:to>
    <xdr:sp macro="" textlink="">
      <xdr:nvSpPr>
        <xdr:cNvPr id="13" name="CuadroTexto 12"/>
        <xdr:cNvSpPr txBox="1"/>
      </xdr:nvSpPr>
      <xdr:spPr>
        <a:xfrm>
          <a:off x="7115175" y="5534025"/>
          <a:ext cx="3629025" cy="962025"/>
        </a:xfrm>
        <a:custGeom>
          <a:avLst/>
          <a:gdLst>
            <a:gd name="connsiteX0" fmla="*/ 0 w 3562350"/>
            <a:gd name="connsiteY0" fmla="*/ 0 h 962025"/>
            <a:gd name="connsiteX1" fmla="*/ 3562350 w 3562350"/>
            <a:gd name="connsiteY1" fmla="*/ 0 h 962025"/>
            <a:gd name="connsiteX2" fmla="*/ 3562350 w 3562350"/>
            <a:gd name="connsiteY2" fmla="*/ 962025 h 962025"/>
            <a:gd name="connsiteX3" fmla="*/ 0 w 3562350"/>
            <a:gd name="connsiteY3" fmla="*/ 962025 h 962025"/>
            <a:gd name="connsiteX4" fmla="*/ 0 w 3562350"/>
            <a:gd name="connsiteY4" fmla="*/ 0 h 962025"/>
            <a:gd name="connsiteX0" fmla="*/ 3562350 w 3562350"/>
            <a:gd name="connsiteY0" fmla="*/ 0 h 962025"/>
            <a:gd name="connsiteX1" fmla="*/ 3562350 w 3562350"/>
            <a:gd name="connsiteY1" fmla="*/ 962025 h 962025"/>
            <a:gd name="connsiteX2" fmla="*/ 0 w 3562350"/>
            <a:gd name="connsiteY2" fmla="*/ 962025 h 962025"/>
            <a:gd name="connsiteX3" fmla="*/ 91440 w 3562350"/>
            <a:gd name="connsiteY3" fmla="*/ 91440 h 9620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562350" h="962025">
              <a:moveTo>
                <a:pt x="3562350" y="0"/>
              </a:moveTo>
              <a:lnTo>
                <a:pt x="3562350" y="962025"/>
              </a:lnTo>
              <a:lnTo>
                <a:pt x="0" y="962025"/>
              </a:lnTo>
              <a:cubicBezTo>
                <a:pt x="0" y="641350"/>
                <a:pt x="91440" y="91440"/>
                <a:pt x="91440" y="91440"/>
              </a:cubicBezTo>
            </a:path>
          </a:pathLst>
        </a:cu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endParaRPr lang="es-MX" sz="1100"/>
        </a:p>
      </xdr:txBody>
    </xdr:sp>
    <xdr:clientData/>
  </xdr:twoCellAnchor>
  <xdr:twoCellAnchor>
    <xdr:from>
      <xdr:col>8</xdr:col>
      <xdr:colOff>19050</xdr:colOff>
      <xdr:row>26</xdr:row>
      <xdr:rowOff>19050</xdr:rowOff>
    </xdr:from>
    <xdr:to>
      <xdr:col>13</xdr:col>
      <xdr:colOff>0</xdr:colOff>
      <xdr:row>32</xdr:row>
      <xdr:rowOff>0</xdr:rowOff>
    </xdr:to>
    <xdr:sp macro="" textlink="">
      <xdr:nvSpPr>
        <xdr:cNvPr id="32" name="CuadroTexto 3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6486525" y="5734050"/>
          <a:ext cx="4638675" cy="113347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PRESIDENCIA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15240</xdr:colOff>
      <xdr:row>26</xdr:row>
      <xdr:rowOff>19050</xdr:rowOff>
    </xdr:from>
    <xdr:to>
      <xdr:col>8</xdr:col>
      <xdr:colOff>0</xdr:colOff>
      <xdr:row>31</xdr:row>
      <xdr:rowOff>180975</xdr:rowOff>
    </xdr:to>
    <xdr:sp macro="" textlink="">
      <xdr:nvSpPr>
        <xdr:cNvPr id="33" name="CuadroTexto 3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777240" y="5734050"/>
          <a:ext cx="5690235" cy="111442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701</xdr:colOff>
      <xdr:row>45</xdr:row>
      <xdr:rowOff>76801</xdr:rowOff>
    </xdr:from>
    <xdr:to>
      <xdr:col>3</xdr:col>
      <xdr:colOff>676275</xdr:colOff>
      <xdr:row>52</xdr:row>
      <xdr:rowOff>11172</xdr:rowOff>
    </xdr:to>
    <xdr:sp macro="" textlink="">
      <xdr:nvSpPr>
        <xdr:cNvPr id="34" name="1 CuadroTexto">
          <a:extLst>
            <a:ext uri="{FF2B5EF4-FFF2-40B4-BE49-F238E27FC236}">
              <a16:creationId xmlns="" xmlns:a16="http://schemas.microsoft.com/office/drawing/2014/main" id="{00000000-0008-0000-1300-000009000000}"/>
            </a:ext>
          </a:extLst>
        </xdr:cNvPr>
        <xdr:cNvSpPr txBox="1"/>
      </xdr:nvSpPr>
      <xdr:spPr>
        <a:xfrm>
          <a:off x="762701" y="11211526"/>
          <a:ext cx="2371024" cy="12678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C.SERGE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ENRIQUEZ TOLANO 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MUNICIPAL DE BACUM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8</xdr:col>
      <xdr:colOff>1010149</xdr:colOff>
      <xdr:row>45</xdr:row>
      <xdr:rowOff>30307</xdr:rowOff>
    </xdr:from>
    <xdr:to>
      <xdr:col>12</xdr:col>
      <xdr:colOff>561974</xdr:colOff>
      <xdr:row>53</xdr:row>
      <xdr:rowOff>47625</xdr:rowOff>
    </xdr:to>
    <xdr:sp macro="" textlink="">
      <xdr:nvSpPr>
        <xdr:cNvPr id="35" name="1 CuadroTexto">
          <a:extLst>
            <a:ext uri="{FF2B5EF4-FFF2-40B4-BE49-F238E27FC236}">
              <a16:creationId xmlns="" xmlns:a16="http://schemas.microsoft.com/office/drawing/2014/main" id="{00000000-0008-0000-1300-00000B000000}"/>
            </a:ext>
          </a:extLst>
        </xdr:cNvPr>
        <xdr:cNvSpPr txBox="1"/>
      </xdr:nvSpPr>
      <xdr:spPr>
        <a:xfrm>
          <a:off x="6953749" y="11165032"/>
          <a:ext cx="3209425" cy="1541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424814</xdr:colOff>
      <xdr:row>27</xdr:row>
      <xdr:rowOff>47625</xdr:rowOff>
    </xdr:from>
    <xdr:to>
      <xdr:col>2</xdr:col>
      <xdr:colOff>1352549</xdr:colOff>
      <xdr:row>31</xdr:row>
      <xdr:rowOff>52086</xdr:rowOff>
    </xdr:to>
    <xdr:pic>
      <xdr:nvPicPr>
        <xdr:cNvPr id="36" name="6 Imagen">
          <a:extLst>
            <a:ext uri="{FF2B5EF4-FFF2-40B4-BE49-F238E27FC236}">
              <a16:creationId xmlns=""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6814" y="5953125"/>
          <a:ext cx="1689735" cy="766461"/>
        </a:xfrm>
        <a:prstGeom prst="rect">
          <a:avLst/>
        </a:prstGeom>
      </xdr:spPr>
    </xdr:pic>
    <xdr:clientData/>
  </xdr:twoCellAnchor>
  <xdr:oneCellAnchor>
    <xdr:from>
      <xdr:col>3</xdr:col>
      <xdr:colOff>751471</xdr:colOff>
      <xdr:row>48</xdr:row>
      <xdr:rowOff>122823</xdr:rowOff>
    </xdr:from>
    <xdr:ext cx="3599447" cy="757772"/>
    <xdr:sp macro="" textlink="">
      <xdr:nvSpPr>
        <xdr:cNvPr id="37" name="3 CuadroTexto"/>
        <xdr:cNvSpPr txBox="1"/>
      </xdr:nvSpPr>
      <xdr:spPr>
        <a:xfrm>
          <a:off x="3208921" y="11829048"/>
          <a:ext cx="3599447" cy="757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twoCellAnchor>
    <xdr:from>
      <xdr:col>1</xdr:col>
      <xdr:colOff>2448</xdr:colOff>
      <xdr:row>54</xdr:row>
      <xdr:rowOff>123825</xdr:rowOff>
    </xdr:from>
    <xdr:to>
      <xdr:col>8</xdr:col>
      <xdr:colOff>390524</xdr:colOff>
      <xdr:row>60</xdr:row>
      <xdr:rowOff>180975</xdr:rowOff>
    </xdr:to>
    <xdr:sp macro="" textlink="">
      <xdr:nvSpPr>
        <xdr:cNvPr id="45" name="CuadroTexto 44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764448" y="11210925"/>
          <a:ext cx="6093551" cy="12001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 MUEBLE EN RESGUARDO 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        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381000</xdr:colOff>
      <xdr:row>54</xdr:row>
      <xdr:rowOff>123825</xdr:rowOff>
    </xdr:from>
    <xdr:to>
      <xdr:col>13</xdr:col>
      <xdr:colOff>2722</xdr:colOff>
      <xdr:row>60</xdr:row>
      <xdr:rowOff>180975</xdr:rowOff>
    </xdr:to>
    <xdr:sp macro="" textlink="">
      <xdr:nvSpPr>
        <xdr:cNvPr id="46" name="CuadroTexto 3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6848475" y="11210925"/>
          <a:ext cx="4279447" cy="12001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PRESIDENCIA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1</xdr:col>
      <xdr:colOff>18233</xdr:colOff>
      <xdr:row>97</xdr:row>
      <xdr:rowOff>190499</xdr:rowOff>
    </xdr:from>
    <xdr:to>
      <xdr:col>3</xdr:col>
      <xdr:colOff>771525</xdr:colOff>
      <xdr:row>102</xdr:row>
      <xdr:rowOff>158658</xdr:rowOff>
    </xdr:to>
    <xdr:sp macro="" textlink="">
      <xdr:nvSpPr>
        <xdr:cNvPr id="47" name="1 CuadroTexto">
          <a:extLst>
            <a:ext uri="{FF2B5EF4-FFF2-40B4-BE49-F238E27FC236}">
              <a16:creationId xmlns="" xmlns:a16="http://schemas.microsoft.com/office/drawing/2014/main" id="{00000000-0008-0000-1200-000005000000}"/>
            </a:ext>
          </a:extLst>
        </xdr:cNvPr>
        <xdr:cNvSpPr txBox="1"/>
      </xdr:nvSpPr>
      <xdr:spPr>
        <a:xfrm>
          <a:off x="780233" y="22498049"/>
          <a:ext cx="2448742" cy="920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 b="1"/>
            <a:t>C.SERGE</a:t>
          </a:r>
          <a:r>
            <a:rPr lang="es-MX" sz="1100" b="1" baseline="0"/>
            <a:t> ENRIQUEZ TOLANO </a:t>
          </a:r>
        </a:p>
        <a:p>
          <a:pPr algn="ctr"/>
          <a:r>
            <a:rPr lang="es-MX" sz="1100" b="1" baseline="0"/>
            <a:t>PRESIDENTE MUNICIPAL DE BACUM</a:t>
          </a:r>
          <a:endParaRPr lang="es-MX" sz="1100" b="1"/>
        </a:p>
      </xdr:txBody>
    </xdr:sp>
    <xdr:clientData/>
  </xdr:twoCellAnchor>
  <xdr:twoCellAnchor>
    <xdr:from>
      <xdr:col>4</xdr:col>
      <xdr:colOff>32385</xdr:colOff>
      <xdr:row>98</xdr:row>
      <xdr:rowOff>167640</xdr:rowOff>
    </xdr:from>
    <xdr:to>
      <xdr:col>10</xdr:col>
      <xdr:colOff>428624</xdr:colOff>
      <xdr:row>104</xdr:row>
      <xdr:rowOff>3810</xdr:rowOff>
    </xdr:to>
    <xdr:sp macro="" textlink="">
      <xdr:nvSpPr>
        <xdr:cNvPr id="48" name="1 CuadroTexto">
          <a:extLst>
            <a:ext uri="{FF2B5EF4-FFF2-40B4-BE49-F238E27FC236}">
              <a16:creationId xmlns="" xmlns:a16="http://schemas.microsoft.com/office/drawing/2014/main" id="{00000000-0008-0000-1200-000006000000}"/>
            </a:ext>
          </a:extLst>
        </xdr:cNvPr>
        <xdr:cNvSpPr txBox="1"/>
      </xdr:nvSpPr>
      <xdr:spPr>
        <a:xfrm>
          <a:off x="3594735" y="21398865"/>
          <a:ext cx="5501639" cy="979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</xdr:txBody>
    </xdr:sp>
    <xdr:clientData/>
  </xdr:twoCellAnchor>
  <xdr:twoCellAnchor>
    <xdr:from>
      <xdr:col>9</xdr:col>
      <xdr:colOff>28576</xdr:colOff>
      <xdr:row>97</xdr:row>
      <xdr:rowOff>32384</xdr:rowOff>
    </xdr:from>
    <xdr:to>
      <xdr:col>13</xdr:col>
      <xdr:colOff>31298</xdr:colOff>
      <xdr:row>105</xdr:row>
      <xdr:rowOff>95249</xdr:rowOff>
    </xdr:to>
    <xdr:sp macro="" textlink="">
      <xdr:nvSpPr>
        <xdr:cNvPr id="49" name="1 CuadroTexto">
          <a:extLst>
            <a:ext uri="{FF2B5EF4-FFF2-40B4-BE49-F238E27FC236}">
              <a16:creationId xmlns="" xmlns:a16="http://schemas.microsoft.com/office/drawing/2014/main" id="{00000000-0008-0000-1200-000007000000}"/>
            </a:ext>
          </a:extLst>
        </xdr:cNvPr>
        <xdr:cNvSpPr txBox="1"/>
      </xdr:nvSpPr>
      <xdr:spPr>
        <a:xfrm>
          <a:off x="7829551" y="9243059"/>
          <a:ext cx="3203122" cy="1586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96338</xdr:colOff>
      <xdr:row>55</xdr:row>
      <xdr:rowOff>74840</xdr:rowOff>
    </xdr:from>
    <xdr:to>
      <xdr:col>2</xdr:col>
      <xdr:colOff>790575</xdr:colOff>
      <xdr:row>59</xdr:row>
      <xdr:rowOff>98351</xdr:rowOff>
    </xdr:to>
    <xdr:pic>
      <xdr:nvPicPr>
        <xdr:cNvPr id="50" name="7 Imagen">
          <a:extLst>
            <a:ext uri="{FF2B5EF4-FFF2-40B4-BE49-F238E27FC236}">
              <a16:creationId xmlns=""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338" y="13114565"/>
          <a:ext cx="1456237" cy="785511"/>
        </a:xfrm>
        <a:prstGeom prst="rect">
          <a:avLst/>
        </a:prstGeom>
      </xdr:spPr>
    </xdr:pic>
    <xdr:clientData/>
  </xdr:twoCellAnchor>
  <xdr:oneCellAnchor>
    <xdr:from>
      <xdr:col>4</xdr:col>
      <xdr:colOff>104775</xdr:colOff>
      <xdr:row>99</xdr:row>
      <xdr:rowOff>57150</xdr:rowOff>
    </xdr:from>
    <xdr:ext cx="3599447" cy="757772"/>
    <xdr:sp macro="" textlink="">
      <xdr:nvSpPr>
        <xdr:cNvPr id="51" name="3 CuadroTexto"/>
        <xdr:cNvSpPr txBox="1"/>
      </xdr:nvSpPr>
      <xdr:spPr>
        <a:xfrm>
          <a:off x="3476625" y="22745700"/>
          <a:ext cx="3599447" cy="757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14654</xdr:colOff>
      <xdr:row>1</xdr:row>
      <xdr:rowOff>19050</xdr:rowOff>
    </xdr:from>
    <xdr:to>
      <xdr:col>13</xdr:col>
      <xdr:colOff>0</xdr:colOff>
      <xdr:row>6</xdr:row>
      <xdr:rowOff>9525</xdr:rowOff>
    </xdr:to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xmlns="" id="{00000000-0008-0000-3800-000002000000}"/>
            </a:ext>
          </a:extLst>
        </xdr:cNvPr>
        <xdr:cNvSpPr txBox="1"/>
      </xdr:nvSpPr>
      <xdr:spPr>
        <a:xfrm>
          <a:off x="6729779" y="209550"/>
          <a:ext cx="3795346" cy="9715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endParaRPr lang="es-MX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SECTOR SALUD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3177</xdr:colOff>
      <xdr:row>1</xdr:row>
      <xdr:rowOff>19049</xdr:rowOff>
    </xdr:from>
    <xdr:to>
      <xdr:col>8</xdr:col>
      <xdr:colOff>7328</xdr:colOff>
      <xdr:row>5</xdr:row>
      <xdr:rowOff>180974</xdr:rowOff>
    </xdr:to>
    <xdr:sp macro="" textlink="">
      <xdr:nvSpPr>
        <xdr:cNvPr id="7" name="CuadroTexto 3">
          <a:extLst>
            <a:ext uri="{FF2B5EF4-FFF2-40B4-BE49-F238E27FC236}">
              <a16:creationId xmlns:a16="http://schemas.microsoft.com/office/drawing/2014/main" xmlns="" id="{00000000-0008-0000-3800-000003000000}"/>
            </a:ext>
          </a:extLst>
        </xdr:cNvPr>
        <xdr:cNvSpPr txBox="1"/>
      </xdr:nvSpPr>
      <xdr:spPr>
        <a:xfrm>
          <a:off x="765177" y="209549"/>
          <a:ext cx="5338151" cy="92392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</a:t>
          </a:r>
          <a:r>
            <a:rPr lang="es-MX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139701</xdr:colOff>
      <xdr:row>1</xdr:row>
      <xdr:rowOff>57150</xdr:rowOff>
    </xdr:from>
    <xdr:to>
      <xdr:col>3</xdr:col>
      <xdr:colOff>381000</xdr:colOff>
      <xdr:row>5</xdr:row>
      <xdr:rowOff>104775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3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701" y="247650"/>
          <a:ext cx="2384424" cy="819150"/>
        </a:xfrm>
        <a:prstGeom prst="rect">
          <a:avLst/>
        </a:prstGeom>
      </xdr:spPr>
    </xdr:pic>
    <xdr:clientData/>
  </xdr:twoCellAnchor>
  <xdr:oneCellAnchor>
    <xdr:from>
      <xdr:col>4</xdr:col>
      <xdr:colOff>387350</xdr:colOff>
      <xdr:row>27</xdr:row>
      <xdr:rowOff>187325</xdr:rowOff>
    </xdr:from>
    <xdr:ext cx="3067956" cy="781240"/>
    <xdr:sp macro="" textlink="">
      <xdr:nvSpPr>
        <xdr:cNvPr id="9" name="8 CuadroTexto"/>
        <xdr:cNvSpPr txBox="1"/>
      </xdr:nvSpPr>
      <xdr:spPr>
        <a:xfrm>
          <a:off x="4140200" y="5930900"/>
          <a:ext cx="3067956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CONTRALOR MUNICIPAL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  <xdr:twoCellAnchor>
    <xdr:from>
      <xdr:col>1</xdr:col>
      <xdr:colOff>1904</xdr:colOff>
      <xdr:row>38</xdr:row>
      <xdr:rowOff>9525</xdr:rowOff>
    </xdr:from>
    <xdr:to>
      <xdr:col>8</xdr:col>
      <xdr:colOff>0</xdr:colOff>
      <xdr:row>43</xdr:row>
      <xdr:rowOff>179614</xdr:rowOff>
    </xdr:to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xmlns="" id="{00000000-0008-0000-3700-000002000000}"/>
            </a:ext>
          </a:extLst>
        </xdr:cNvPr>
        <xdr:cNvSpPr txBox="1"/>
      </xdr:nvSpPr>
      <xdr:spPr>
        <a:xfrm>
          <a:off x="763904" y="6772275"/>
          <a:ext cx="5951221" cy="112258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endParaRPr lang="es-MX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</a:t>
          </a:r>
          <a:r>
            <a:rPr lang="es-MX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19051</xdr:colOff>
      <xdr:row>38</xdr:row>
      <xdr:rowOff>38101</xdr:rowOff>
    </xdr:from>
    <xdr:to>
      <xdr:col>13</xdr:col>
      <xdr:colOff>1</xdr:colOff>
      <xdr:row>44</xdr:row>
      <xdr:rowOff>4084</xdr:rowOff>
    </xdr:to>
    <xdr:sp macro="" textlink="">
      <xdr:nvSpPr>
        <xdr:cNvPr id="17" name="CuadroTexto 3">
          <a:extLst>
            <a:ext uri="{FF2B5EF4-FFF2-40B4-BE49-F238E27FC236}">
              <a16:creationId xmlns:a16="http://schemas.microsoft.com/office/drawing/2014/main" xmlns="" id="{00000000-0008-0000-3700-000003000000}"/>
            </a:ext>
          </a:extLst>
        </xdr:cNvPr>
        <xdr:cNvSpPr txBox="1"/>
      </xdr:nvSpPr>
      <xdr:spPr>
        <a:xfrm>
          <a:off x="6734176" y="6800851"/>
          <a:ext cx="3790950" cy="1118508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SECTOR </a:t>
          </a:r>
          <a:r>
            <a:rPr lang="es-MX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SALUD</a:t>
          </a:r>
          <a:endParaRPr lang="es-MX" b="1" u="sng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54</xdr:row>
      <xdr:rowOff>161927</xdr:rowOff>
    </xdr:from>
    <xdr:to>
      <xdr:col>4</xdr:col>
      <xdr:colOff>238125</xdr:colOff>
      <xdr:row>64</xdr:row>
      <xdr:rowOff>114301</xdr:rowOff>
    </xdr:to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xmlns="" id="{00000000-0008-0000-3700-000006000000}"/>
            </a:ext>
          </a:extLst>
        </xdr:cNvPr>
        <xdr:cNvSpPr txBox="1"/>
      </xdr:nvSpPr>
      <xdr:spPr>
        <a:xfrm>
          <a:off x="762000" y="9525002"/>
          <a:ext cx="3143250" cy="1857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 baseline="0">
              <a:latin typeface="+mn-lt"/>
              <a:cs typeface="Arial" panose="020B0604020202020204" pitchFamily="34" charset="0"/>
            </a:rPr>
            <a:t>Q.B.F MARIA ALEJANDRA SARMIENTO GARCIA</a:t>
          </a:r>
        </a:p>
        <a:p>
          <a:pPr algn="ctr"/>
          <a:r>
            <a:rPr lang="es-MX" sz="1100" b="1" baseline="0">
              <a:latin typeface="+mn-lt"/>
              <a:cs typeface="Arial" panose="020B0604020202020204" pitchFamily="34" charset="0"/>
            </a:rPr>
            <a:t>RESPONSABLE DE RESGUARDO</a:t>
          </a:r>
        </a:p>
      </xdr:txBody>
    </xdr:sp>
    <xdr:clientData/>
  </xdr:twoCellAnchor>
  <xdr:twoCellAnchor editAs="oneCell">
    <xdr:from>
      <xdr:col>1</xdr:col>
      <xdr:colOff>195125</xdr:colOff>
      <xdr:row>41</xdr:row>
      <xdr:rowOff>141515</xdr:rowOff>
    </xdr:from>
    <xdr:to>
      <xdr:col>2</xdr:col>
      <xdr:colOff>311724</xdr:colOff>
      <xdr:row>42</xdr:row>
      <xdr:rowOff>187857</xdr:rowOff>
    </xdr:to>
    <xdr:pic>
      <xdr:nvPicPr>
        <xdr:cNvPr id="19" name="18 Imagen">
          <a:extLst>
            <a:ext uri="{FF2B5EF4-FFF2-40B4-BE49-F238E27FC236}">
              <a16:creationId xmlns:a16="http://schemas.microsoft.com/office/drawing/2014/main" xmlns="" id="{00000000-0008-0000-37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125" y="332015"/>
          <a:ext cx="888124" cy="722617"/>
        </a:xfrm>
        <a:prstGeom prst="rect">
          <a:avLst/>
        </a:prstGeom>
      </xdr:spPr>
    </xdr:pic>
    <xdr:clientData/>
  </xdr:twoCellAnchor>
  <xdr:twoCellAnchor>
    <xdr:from>
      <xdr:col>8</xdr:col>
      <xdr:colOff>180975</xdr:colOff>
      <xdr:row>56</xdr:row>
      <xdr:rowOff>76200</xdr:rowOff>
    </xdr:from>
    <xdr:to>
      <xdr:col>13</xdr:col>
      <xdr:colOff>95250</xdr:colOff>
      <xdr:row>62</xdr:row>
      <xdr:rowOff>170453</xdr:rowOff>
    </xdr:to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xmlns="" id="{00000000-0008-0000-3700-000018000000}"/>
            </a:ext>
          </a:extLst>
        </xdr:cNvPr>
        <xdr:cNvSpPr txBox="1"/>
      </xdr:nvSpPr>
      <xdr:spPr>
        <a:xfrm>
          <a:off x="6896100" y="9820275"/>
          <a:ext cx="3724275" cy="12372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oneCellAnchor>
    <xdr:from>
      <xdr:col>3</xdr:col>
      <xdr:colOff>552450</xdr:colOff>
      <xdr:row>59</xdr:row>
      <xdr:rowOff>66675</xdr:rowOff>
    </xdr:from>
    <xdr:ext cx="3564502" cy="781240"/>
    <xdr:sp macro="" textlink="">
      <xdr:nvSpPr>
        <xdr:cNvPr id="21" name="20 CuadroTexto"/>
        <xdr:cNvSpPr txBox="1"/>
      </xdr:nvSpPr>
      <xdr:spPr>
        <a:xfrm>
          <a:off x="3457575" y="10382250"/>
          <a:ext cx="3564502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CONTRALOR MUNICIPAL DEL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  <xdr:twoCellAnchor>
    <xdr:from>
      <xdr:col>1</xdr:col>
      <xdr:colOff>276225</xdr:colOff>
      <xdr:row>27</xdr:row>
      <xdr:rowOff>142875</xdr:rowOff>
    </xdr:from>
    <xdr:to>
      <xdr:col>4</xdr:col>
      <xdr:colOff>361950</xdr:colOff>
      <xdr:row>32</xdr:row>
      <xdr:rowOff>19050</xdr:rowOff>
    </xdr:to>
    <xdr:sp macro="" textlink="">
      <xdr:nvSpPr>
        <xdr:cNvPr id="22" name="21 CuadroTexto"/>
        <xdr:cNvSpPr txBox="1"/>
      </xdr:nvSpPr>
      <xdr:spPr>
        <a:xfrm>
          <a:off x="1038225" y="5886450"/>
          <a:ext cx="3076575" cy="82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/>
            <a:t>________________________________________</a:t>
          </a:r>
        </a:p>
        <a:p>
          <a:r>
            <a:rPr lang="es-MX" sz="1100" b="1"/>
            <a:t>   QFB</a:t>
          </a:r>
          <a:r>
            <a:rPr lang="es-MX" sz="1100" b="1" baseline="0"/>
            <a:t> MARIA ALEJANDRA SARMIENTO GARCIA</a:t>
          </a:r>
        </a:p>
        <a:p>
          <a:r>
            <a:rPr lang="es-MX" sz="1100" b="1" baseline="0"/>
            <a:t>              RESPONSABLE DE RESGUARDO</a:t>
          </a:r>
          <a:endParaRPr lang="es-MX" sz="1100" b="1"/>
        </a:p>
      </xdr:txBody>
    </xdr:sp>
    <xdr:clientData/>
  </xdr:twoCellAnchor>
  <xdr:twoCellAnchor>
    <xdr:from>
      <xdr:col>9</xdr:col>
      <xdr:colOff>123825</xdr:colOff>
      <xdr:row>27</xdr:row>
      <xdr:rowOff>161925</xdr:rowOff>
    </xdr:from>
    <xdr:to>
      <xdr:col>12</xdr:col>
      <xdr:colOff>609600</xdr:colOff>
      <xdr:row>31</xdr:row>
      <xdr:rowOff>142875</xdr:rowOff>
    </xdr:to>
    <xdr:sp macro="" textlink="">
      <xdr:nvSpPr>
        <xdr:cNvPr id="23" name="22 CuadroTexto"/>
        <xdr:cNvSpPr txBox="1"/>
      </xdr:nvSpPr>
      <xdr:spPr>
        <a:xfrm>
          <a:off x="7810500" y="5905500"/>
          <a:ext cx="277177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/>
            <a:t>____________________________________</a:t>
          </a:r>
        </a:p>
        <a:p>
          <a:r>
            <a:rPr lang="es-MX" sz="1100" b="1" baseline="0"/>
            <a:t>              </a:t>
          </a:r>
          <a:r>
            <a:rPr lang="es-MX" sz="1100" b="1"/>
            <a:t>LIC. MARIAN CORTEZ HERRERA</a:t>
          </a:r>
        </a:p>
        <a:p>
          <a:r>
            <a:rPr lang="es-MX" sz="1100" b="1"/>
            <a:t>              SINDICO MUNICIPAL DE BACUM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161926</xdr:rowOff>
    </xdr:from>
    <xdr:to>
      <xdr:col>8</xdr:col>
      <xdr:colOff>504825</xdr:colOff>
      <xdr:row>6</xdr:row>
      <xdr:rowOff>180976</xdr:rowOff>
    </xdr:to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xmlns="" id="{00000000-0008-0000-3300-000002000000}"/>
            </a:ext>
          </a:extLst>
        </xdr:cNvPr>
        <xdr:cNvSpPr txBox="1"/>
      </xdr:nvSpPr>
      <xdr:spPr>
        <a:xfrm>
          <a:off x="762000" y="352426"/>
          <a:ext cx="7181850" cy="9715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514350</xdr:colOff>
      <xdr:row>1</xdr:row>
      <xdr:rowOff>161926</xdr:rowOff>
    </xdr:from>
    <xdr:to>
      <xdr:col>13</xdr:col>
      <xdr:colOff>1908</xdr:colOff>
      <xdr:row>7</xdr:row>
      <xdr:rowOff>1</xdr:rowOff>
    </xdr:to>
    <xdr:sp macro="" textlink="">
      <xdr:nvSpPr>
        <xdr:cNvPr id="17" name="CuadroTexto 3">
          <a:extLst>
            <a:ext uri="{FF2B5EF4-FFF2-40B4-BE49-F238E27FC236}">
              <a16:creationId xmlns:a16="http://schemas.microsoft.com/office/drawing/2014/main" xmlns="" id="{00000000-0008-0000-3300-000003000000}"/>
            </a:ext>
          </a:extLst>
        </xdr:cNvPr>
        <xdr:cNvSpPr txBox="1"/>
      </xdr:nvSpPr>
      <xdr:spPr>
        <a:xfrm>
          <a:off x="7953375" y="352426"/>
          <a:ext cx="3297558" cy="99060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JUNTA  DE RECLUTAMIENTO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1</xdr:col>
      <xdr:colOff>6699</xdr:colOff>
      <xdr:row>19</xdr:row>
      <xdr:rowOff>20935</xdr:rowOff>
    </xdr:from>
    <xdr:to>
      <xdr:col>3</xdr:col>
      <xdr:colOff>282441</xdr:colOff>
      <xdr:row>26</xdr:row>
      <xdr:rowOff>95250</xdr:rowOff>
    </xdr:to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xmlns="" id="{00000000-0008-0000-3300-000006000000}"/>
            </a:ext>
          </a:extLst>
        </xdr:cNvPr>
        <xdr:cNvSpPr txBox="1"/>
      </xdr:nvSpPr>
      <xdr:spPr>
        <a:xfrm>
          <a:off x="6699" y="3640435"/>
          <a:ext cx="2828442" cy="14078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1100" b="1"/>
            <a:t>_______________________________</a:t>
          </a:r>
        </a:p>
        <a:p>
          <a:pPr algn="ctr"/>
          <a:r>
            <a:rPr lang="es-MX" sz="1100" b="1"/>
            <a:t>RESPONSABLE</a:t>
          </a:r>
          <a:r>
            <a:rPr lang="es-MX" sz="1100" b="1" baseline="0"/>
            <a:t> DE RESGUARDO</a:t>
          </a:r>
        </a:p>
        <a:p>
          <a:pPr algn="ctr"/>
          <a:r>
            <a:rPr lang="es-MX" sz="1100" b="1" baseline="0"/>
            <a:t>MANUEL MONTIEL CORTEZ </a:t>
          </a:r>
          <a:endParaRPr lang="es-MX" sz="1100" b="1"/>
        </a:p>
      </xdr:txBody>
    </xdr:sp>
    <xdr:clientData/>
  </xdr:twoCellAnchor>
  <xdr:twoCellAnchor editAs="oneCell">
    <xdr:from>
      <xdr:col>1</xdr:col>
      <xdr:colOff>198119</xdr:colOff>
      <xdr:row>2</xdr:row>
      <xdr:rowOff>133350</xdr:rowOff>
    </xdr:from>
    <xdr:to>
      <xdr:col>2</xdr:col>
      <xdr:colOff>1647824</xdr:colOff>
      <xdr:row>6</xdr:row>
      <xdr:rowOff>104775</xdr:rowOff>
    </xdr:to>
    <xdr:pic>
      <xdr:nvPicPr>
        <xdr:cNvPr id="19" name="18 Imagen">
          <a:extLst>
            <a:ext uri="{FF2B5EF4-FFF2-40B4-BE49-F238E27FC236}">
              <a16:creationId xmlns:a16="http://schemas.microsoft.com/office/drawing/2014/main" xmlns="" id="{00000000-0008-0000-3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19" y="323850"/>
          <a:ext cx="2211705" cy="733425"/>
        </a:xfrm>
        <a:prstGeom prst="rect">
          <a:avLst/>
        </a:prstGeom>
      </xdr:spPr>
    </xdr:pic>
    <xdr:clientData/>
  </xdr:twoCellAnchor>
  <xdr:twoCellAnchor>
    <xdr:from>
      <xdr:col>8</xdr:col>
      <xdr:colOff>741695</xdr:colOff>
      <xdr:row>18</xdr:row>
      <xdr:rowOff>16747</xdr:rowOff>
    </xdr:from>
    <xdr:to>
      <xdr:col>12</xdr:col>
      <xdr:colOff>719924</xdr:colOff>
      <xdr:row>26</xdr:row>
      <xdr:rowOff>87922</xdr:rowOff>
    </xdr:to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xmlns="" id="{00000000-0008-0000-3300-00000A000000}"/>
            </a:ext>
          </a:extLst>
        </xdr:cNvPr>
        <xdr:cNvSpPr txBox="1"/>
      </xdr:nvSpPr>
      <xdr:spPr>
        <a:xfrm>
          <a:off x="7228220" y="3445747"/>
          <a:ext cx="3378654" cy="1595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algn="ctr"/>
          <a:endParaRPr kumimoji="0" lang="es-MX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kumimoji="0" lang="es-MX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oneCellAnchor>
    <xdr:from>
      <xdr:col>5</xdr:col>
      <xdr:colOff>366347</xdr:colOff>
      <xdr:row>23</xdr:row>
      <xdr:rowOff>80596</xdr:rowOff>
    </xdr:from>
    <xdr:ext cx="184731" cy="264560"/>
    <xdr:sp macro="" textlink="">
      <xdr:nvSpPr>
        <xdr:cNvPr id="21" name="20 CuadroTexto"/>
        <xdr:cNvSpPr txBox="1"/>
      </xdr:nvSpPr>
      <xdr:spPr>
        <a:xfrm>
          <a:off x="4566872" y="4462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600808</xdr:colOff>
      <xdr:row>22</xdr:row>
      <xdr:rowOff>109905</xdr:rowOff>
    </xdr:from>
    <xdr:ext cx="3761607" cy="781240"/>
    <xdr:sp macro="" textlink="">
      <xdr:nvSpPr>
        <xdr:cNvPr id="22" name="21 CuadroTexto"/>
        <xdr:cNvSpPr txBox="1"/>
      </xdr:nvSpPr>
      <xdr:spPr>
        <a:xfrm>
          <a:off x="3153508" y="4300905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  <xdr:twoCellAnchor>
    <xdr:from>
      <xdr:col>8</xdr:col>
      <xdr:colOff>0</xdr:colOff>
      <xdr:row>30</xdr:row>
      <xdr:rowOff>180975</xdr:rowOff>
    </xdr:from>
    <xdr:to>
      <xdr:col>13</xdr:col>
      <xdr:colOff>11432</xdr:colOff>
      <xdr:row>36</xdr:row>
      <xdr:rowOff>0</xdr:rowOff>
    </xdr:to>
    <xdr:sp macro="" textlink="">
      <xdr:nvSpPr>
        <xdr:cNvPr id="29" name="CuadroTexto 1">
          <a:extLst>
            <a:ext uri="{FF2B5EF4-FFF2-40B4-BE49-F238E27FC236}">
              <a16:creationId xmlns:a16="http://schemas.microsoft.com/office/drawing/2014/main" xmlns="" id="{00000000-0008-0000-3400-000002000000}"/>
            </a:ext>
          </a:extLst>
        </xdr:cNvPr>
        <xdr:cNvSpPr txBox="1"/>
      </xdr:nvSpPr>
      <xdr:spPr>
        <a:xfrm>
          <a:off x="7439025" y="5924550"/>
          <a:ext cx="3821432" cy="9715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JUNTA DE RECLUTAMIENTO</a:t>
          </a:r>
          <a:endParaRPr lang="es-MX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/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</xdr:colOff>
      <xdr:row>30</xdr:row>
      <xdr:rowOff>171450</xdr:rowOff>
    </xdr:from>
    <xdr:to>
      <xdr:col>7</xdr:col>
      <xdr:colOff>857250</xdr:colOff>
      <xdr:row>35</xdr:row>
      <xdr:rowOff>180975</xdr:rowOff>
    </xdr:to>
    <xdr:sp macro="" textlink="">
      <xdr:nvSpPr>
        <xdr:cNvPr id="30" name="CuadroTexto 3">
          <a:extLst>
            <a:ext uri="{FF2B5EF4-FFF2-40B4-BE49-F238E27FC236}">
              <a16:creationId xmlns:a16="http://schemas.microsoft.com/office/drawing/2014/main" xmlns="" id="{00000000-0008-0000-3400-000003000000}"/>
            </a:ext>
          </a:extLst>
        </xdr:cNvPr>
        <xdr:cNvSpPr txBox="1"/>
      </xdr:nvSpPr>
      <xdr:spPr>
        <a:xfrm>
          <a:off x="762001" y="5915025"/>
          <a:ext cx="6648449" cy="96202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57151</xdr:colOff>
      <xdr:row>31</xdr:row>
      <xdr:rowOff>47626</xdr:rowOff>
    </xdr:from>
    <xdr:to>
      <xdr:col>2</xdr:col>
      <xdr:colOff>1571625</xdr:colOff>
      <xdr:row>35</xdr:row>
      <xdr:rowOff>114300</xdr:rowOff>
    </xdr:to>
    <xdr:pic>
      <xdr:nvPicPr>
        <xdr:cNvPr id="31" name="30 Imagen">
          <a:extLst>
            <a:ext uri="{FF2B5EF4-FFF2-40B4-BE49-F238E27FC236}">
              <a16:creationId xmlns:a16="http://schemas.microsoft.com/office/drawing/2014/main" xmlns="" id="{00000000-0008-0000-3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1" y="5600701"/>
          <a:ext cx="2276474" cy="828674"/>
        </a:xfrm>
        <a:prstGeom prst="rect">
          <a:avLst/>
        </a:prstGeom>
      </xdr:spPr>
    </xdr:pic>
    <xdr:clientData/>
  </xdr:twoCellAnchor>
  <xdr:twoCellAnchor>
    <xdr:from>
      <xdr:col>8</xdr:col>
      <xdr:colOff>107323</xdr:colOff>
      <xdr:row>52</xdr:row>
      <xdr:rowOff>24952</xdr:rowOff>
    </xdr:from>
    <xdr:to>
      <xdr:col>12</xdr:col>
      <xdr:colOff>510943</xdr:colOff>
      <xdr:row>58</xdr:row>
      <xdr:rowOff>172764</xdr:rowOff>
    </xdr:to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xmlns="" id="{00000000-0008-0000-3400-000008000000}"/>
            </a:ext>
          </a:extLst>
        </xdr:cNvPr>
        <xdr:cNvSpPr txBox="1"/>
      </xdr:nvSpPr>
      <xdr:spPr>
        <a:xfrm>
          <a:off x="7184398" y="4368352"/>
          <a:ext cx="3232545" cy="1290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3756</xdr:colOff>
      <xdr:row>52</xdr:row>
      <xdr:rowOff>15428</xdr:rowOff>
    </xdr:from>
    <xdr:to>
      <xdr:col>3</xdr:col>
      <xdr:colOff>85049</xdr:colOff>
      <xdr:row>57</xdr:row>
      <xdr:rowOff>174398</xdr:rowOff>
    </xdr:to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xmlns="" id="{00000000-0008-0000-3400-00000A000000}"/>
            </a:ext>
          </a:extLst>
        </xdr:cNvPr>
        <xdr:cNvSpPr txBox="1"/>
      </xdr:nvSpPr>
      <xdr:spPr>
        <a:xfrm>
          <a:off x="3756" y="4358828"/>
          <a:ext cx="2653043" cy="111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1100" b="1"/>
            <a:t>_______________________________</a:t>
          </a:r>
        </a:p>
        <a:p>
          <a:pPr algn="ctr"/>
          <a:r>
            <a:rPr lang="es-MX" sz="1100" b="1"/>
            <a:t>RESPONSABLE</a:t>
          </a:r>
          <a:r>
            <a:rPr lang="es-MX" sz="1100" b="1" baseline="0"/>
            <a:t> DE RESGUARDO</a:t>
          </a:r>
        </a:p>
        <a:p>
          <a:pPr algn="ctr"/>
          <a:r>
            <a:rPr lang="es-MX" sz="1100" b="1" baseline="0"/>
            <a:t>MANUEL MONTIEL CORTEZ </a:t>
          </a:r>
          <a:endParaRPr lang="es-MX" sz="1100" b="1"/>
        </a:p>
      </xdr:txBody>
    </xdr:sp>
    <xdr:clientData/>
  </xdr:twoCellAnchor>
  <xdr:oneCellAnchor>
    <xdr:from>
      <xdr:col>3</xdr:col>
      <xdr:colOff>248187</xdr:colOff>
      <xdr:row>54</xdr:row>
      <xdr:rowOff>114032</xdr:rowOff>
    </xdr:from>
    <xdr:ext cx="3761607" cy="781240"/>
    <xdr:sp macro="" textlink="">
      <xdr:nvSpPr>
        <xdr:cNvPr id="34" name="33 CuadroTexto"/>
        <xdr:cNvSpPr txBox="1"/>
      </xdr:nvSpPr>
      <xdr:spPr>
        <a:xfrm>
          <a:off x="2819937" y="4838432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</xdr:row>
      <xdr:rowOff>10886</xdr:rowOff>
    </xdr:from>
    <xdr:to>
      <xdr:col>8</xdr:col>
      <xdr:colOff>463826</xdr:colOff>
      <xdr:row>3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1905" y="201386"/>
          <a:ext cx="5795921" cy="370114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RESGUARDO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</a:t>
          </a:r>
          <a:r>
            <a:rPr lang="es-MX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472109</xdr:colOff>
      <xdr:row>1</xdr:row>
      <xdr:rowOff>10887</xdr:rowOff>
    </xdr:from>
    <xdr:to>
      <xdr:col>13</xdr:col>
      <xdr:colOff>0</xdr:colOff>
      <xdr:row>3</xdr:row>
      <xdr:rowOff>4083</xdr:rowOff>
    </xdr:to>
    <xdr:sp macro="" textlink="">
      <xdr:nvSpPr>
        <xdr:cNvPr id="3" name="CuadroTexto 3">
          <a:extLst>
            <a:ext uri="{FF2B5EF4-FFF2-40B4-BE49-F238E27FC236}">
              <a16:creationId xmlns="" xmlns:a16="http://schemas.microsoft.com/office/drawing/2014/main" id="{00000000-0008-0000-2F00-000003000000}"/>
            </a:ext>
          </a:extLst>
        </xdr:cNvPr>
        <xdr:cNvSpPr txBox="1"/>
      </xdr:nvSpPr>
      <xdr:spPr>
        <a:xfrm>
          <a:off x="5806109" y="201387"/>
          <a:ext cx="3337891" cy="374196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EDUCACION Y CULTURA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0</xdr:col>
      <xdr:colOff>756411</xdr:colOff>
      <xdr:row>24</xdr:row>
      <xdr:rowOff>124373</xdr:rowOff>
    </xdr:from>
    <xdr:to>
      <xdr:col>3</xdr:col>
      <xdr:colOff>276533</xdr:colOff>
      <xdr:row>30</xdr:row>
      <xdr:rowOff>170640</xdr:rowOff>
    </xdr:to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2F00-000006000000}"/>
            </a:ext>
          </a:extLst>
        </xdr:cNvPr>
        <xdr:cNvSpPr txBox="1"/>
      </xdr:nvSpPr>
      <xdr:spPr>
        <a:xfrm>
          <a:off x="756411" y="5480905"/>
          <a:ext cx="2971654" cy="12138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1000"/>
            <a:t>_______________________________</a:t>
          </a:r>
        </a:p>
        <a:p>
          <a:pPr algn="ctr"/>
          <a:r>
            <a:rPr lang="es-MX" sz="1000" b="1" baseline="0"/>
            <a:t>LUIS ENRIQUE FELIX TORRES</a:t>
          </a:r>
        </a:p>
        <a:p>
          <a:pPr algn="ctr"/>
          <a:r>
            <a:rPr lang="es-MX" sz="1000" b="1" baseline="0"/>
            <a:t>RESPONSABLE DE RESGUARDO </a:t>
          </a:r>
          <a:endParaRPr lang="es-MX" sz="1000" b="1"/>
        </a:p>
      </xdr:txBody>
    </xdr:sp>
    <xdr:clientData/>
  </xdr:twoCellAnchor>
  <xdr:twoCellAnchor editAs="oneCell">
    <xdr:from>
      <xdr:col>1</xdr:col>
      <xdr:colOff>195126</xdr:colOff>
      <xdr:row>2</xdr:row>
      <xdr:rowOff>10886</xdr:rowOff>
    </xdr:from>
    <xdr:to>
      <xdr:col>2</xdr:col>
      <xdr:colOff>1078076</xdr:colOff>
      <xdr:row>2</xdr:row>
      <xdr:rowOff>778566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2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126" y="391886"/>
          <a:ext cx="1329703" cy="177130"/>
        </a:xfrm>
        <a:prstGeom prst="rect">
          <a:avLst/>
        </a:prstGeom>
      </xdr:spPr>
    </xdr:pic>
    <xdr:clientData/>
  </xdr:twoCellAnchor>
  <xdr:twoCellAnchor>
    <xdr:from>
      <xdr:col>8</xdr:col>
      <xdr:colOff>165653</xdr:colOff>
      <xdr:row>24</xdr:row>
      <xdr:rowOff>34075</xdr:rowOff>
    </xdr:from>
    <xdr:to>
      <xdr:col>13</xdr:col>
      <xdr:colOff>13608</xdr:colOff>
      <xdr:row>30</xdr:row>
      <xdr:rowOff>158835</xdr:rowOff>
    </xdr:to>
    <xdr:sp macro="" textlink="">
      <xdr:nvSpPr>
        <xdr:cNvPr id="6" name="1 CuadroTexto">
          <a:extLst>
            <a:ext uri="{FF2B5EF4-FFF2-40B4-BE49-F238E27FC236}">
              <a16:creationId xmlns="" xmlns:a16="http://schemas.microsoft.com/office/drawing/2014/main" id="{00000000-0008-0000-2F00-00000A000000}"/>
            </a:ext>
          </a:extLst>
        </xdr:cNvPr>
        <xdr:cNvSpPr txBox="1"/>
      </xdr:nvSpPr>
      <xdr:spPr>
        <a:xfrm>
          <a:off x="5499653" y="4415575"/>
          <a:ext cx="3657955" cy="1267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oneCellAnchor>
    <xdr:from>
      <xdr:col>3</xdr:col>
      <xdr:colOff>273326</xdr:colOff>
      <xdr:row>27</xdr:row>
      <xdr:rowOff>91108</xdr:rowOff>
    </xdr:from>
    <xdr:ext cx="3761607" cy="781240"/>
    <xdr:sp macro="" textlink="">
      <xdr:nvSpPr>
        <xdr:cNvPr id="7" name="6 CuadroTexto"/>
        <xdr:cNvSpPr txBox="1"/>
      </xdr:nvSpPr>
      <xdr:spPr>
        <a:xfrm>
          <a:off x="1797326" y="5044108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________________________________________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twoCellAnchor>
    <xdr:from>
      <xdr:col>8</xdr:col>
      <xdr:colOff>325438</xdr:colOff>
      <xdr:row>35</xdr:row>
      <xdr:rowOff>180975</xdr:rowOff>
    </xdr:from>
    <xdr:to>
      <xdr:col>13</xdr:col>
      <xdr:colOff>1</xdr:colOff>
      <xdr:row>39</xdr:row>
      <xdr:rowOff>0</xdr:rowOff>
    </xdr:to>
    <xdr:sp macro="" textlink="">
      <xdr:nvSpPr>
        <xdr:cNvPr id="14" name="CuadroTexto 1">
          <a:extLst>
            <a:ext uri="{FF2B5EF4-FFF2-40B4-BE49-F238E27FC236}">
              <a16:creationId xmlns=""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7507288" y="180975"/>
          <a:ext cx="2789238" cy="120967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EDUCACION CULTURA</a:t>
          </a:r>
          <a:endParaRPr lang="es-MX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</xdr:colOff>
      <xdr:row>35</xdr:row>
      <xdr:rowOff>180975</xdr:rowOff>
    </xdr:from>
    <xdr:to>
      <xdr:col>8</xdr:col>
      <xdr:colOff>309564</xdr:colOff>
      <xdr:row>38</xdr:row>
      <xdr:rowOff>95250</xdr:rowOff>
    </xdr:to>
    <xdr:sp macro="" textlink="">
      <xdr:nvSpPr>
        <xdr:cNvPr id="15" name="CuadroTexto 3">
          <a:extLst>
            <a:ext uri="{FF2B5EF4-FFF2-40B4-BE49-F238E27FC236}">
              <a16:creationId xmlns="" xmlns:a16="http://schemas.microsoft.com/office/drawing/2014/main" id="{00000000-0008-0000-3200-000003000000}"/>
            </a:ext>
          </a:extLst>
        </xdr:cNvPr>
        <xdr:cNvSpPr txBox="1"/>
      </xdr:nvSpPr>
      <xdr:spPr>
        <a:xfrm>
          <a:off x="2" y="180975"/>
          <a:ext cx="7491412" cy="12001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VIENES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317845</xdr:colOff>
      <xdr:row>36</xdr:row>
      <xdr:rowOff>22363</xdr:rowOff>
    </xdr:from>
    <xdr:to>
      <xdr:col>2</xdr:col>
      <xdr:colOff>1536291</xdr:colOff>
      <xdr:row>39</xdr:row>
      <xdr:rowOff>71694</xdr:rowOff>
    </xdr:to>
    <xdr:pic>
      <xdr:nvPicPr>
        <xdr:cNvPr id="16" name="15 Imagen">
          <a:extLst>
            <a:ext uri="{FF2B5EF4-FFF2-40B4-BE49-F238E27FC236}">
              <a16:creationId xmlns="" xmlns:a16="http://schemas.microsoft.com/office/drawing/2014/main" id="{00000000-0008-0000-3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748" y="7714057"/>
          <a:ext cx="1986591" cy="1247637"/>
        </a:xfrm>
        <a:prstGeom prst="rect">
          <a:avLst/>
        </a:prstGeom>
      </xdr:spPr>
    </xdr:pic>
    <xdr:clientData/>
  </xdr:twoCellAnchor>
  <xdr:twoCellAnchor>
    <xdr:from>
      <xdr:col>8</xdr:col>
      <xdr:colOff>104471</xdr:colOff>
      <xdr:row>54</xdr:row>
      <xdr:rowOff>80407</xdr:rowOff>
    </xdr:from>
    <xdr:to>
      <xdr:col>13</xdr:col>
      <xdr:colOff>38011</xdr:colOff>
      <xdr:row>61</xdr:row>
      <xdr:rowOff>56594</xdr:rowOff>
    </xdr:to>
    <xdr:sp macro="" textlink="">
      <xdr:nvSpPr>
        <xdr:cNvPr id="17" name="1 CuadroTexto">
          <a:extLst>
            <a:ext uri="{FF2B5EF4-FFF2-40B4-BE49-F238E27FC236}">
              <a16:creationId xmlns="" xmlns:a16="http://schemas.microsoft.com/office/drawing/2014/main" id="{00000000-0008-0000-3200-000008000000}"/>
            </a:ext>
          </a:extLst>
        </xdr:cNvPr>
        <xdr:cNvSpPr txBox="1"/>
      </xdr:nvSpPr>
      <xdr:spPr>
        <a:xfrm>
          <a:off x="6531775" y="11237081"/>
          <a:ext cx="3321127" cy="1309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8394</xdr:colOff>
      <xdr:row>55</xdr:row>
      <xdr:rowOff>2494</xdr:rowOff>
    </xdr:from>
    <xdr:to>
      <xdr:col>3</xdr:col>
      <xdr:colOff>436564</xdr:colOff>
      <xdr:row>61</xdr:row>
      <xdr:rowOff>126047</xdr:rowOff>
    </xdr:to>
    <xdr:sp macro="" textlink="">
      <xdr:nvSpPr>
        <xdr:cNvPr id="18" name="1 CuadroTexto">
          <a:extLst>
            <a:ext uri="{FF2B5EF4-FFF2-40B4-BE49-F238E27FC236}">
              <a16:creationId xmlns="" xmlns:a16="http://schemas.microsoft.com/office/drawing/2014/main" id="{00000000-0008-0000-3200-00000A000000}"/>
            </a:ext>
          </a:extLst>
        </xdr:cNvPr>
        <xdr:cNvSpPr txBox="1"/>
      </xdr:nvSpPr>
      <xdr:spPr>
        <a:xfrm>
          <a:off x="8394" y="4155394"/>
          <a:ext cx="2876095" cy="12665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LUIS ENRIQUE FELIX TORRES</a:t>
          </a:r>
          <a:endParaRPr lang="es-MX" sz="1100" b="1" baseline="0"/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oneCellAnchor>
    <xdr:from>
      <xdr:col>3</xdr:col>
      <xdr:colOff>428625</xdr:colOff>
      <xdr:row>58</xdr:row>
      <xdr:rowOff>15875</xdr:rowOff>
    </xdr:from>
    <xdr:ext cx="3761607" cy="781240"/>
    <xdr:sp macro="" textlink="">
      <xdr:nvSpPr>
        <xdr:cNvPr id="19" name="18 CuadroTexto"/>
        <xdr:cNvSpPr txBox="1"/>
      </xdr:nvSpPr>
      <xdr:spPr>
        <a:xfrm>
          <a:off x="2876550" y="4740275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________________________________________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twoCellAnchor>
    <xdr:from>
      <xdr:col>1</xdr:col>
      <xdr:colOff>1905</xdr:colOff>
      <xdr:row>67</xdr:row>
      <xdr:rowOff>10886</xdr:rowOff>
    </xdr:from>
    <xdr:to>
      <xdr:col>8</xdr:col>
      <xdr:colOff>463826</xdr:colOff>
      <xdr:row>69</xdr:row>
      <xdr:rowOff>0</xdr:rowOff>
    </xdr:to>
    <xdr:sp macro="" textlink="">
      <xdr:nvSpPr>
        <xdr:cNvPr id="23" name="CuadroTexto 1">
          <a:extLst>
            <a:ext uri="{FF2B5EF4-FFF2-40B4-BE49-F238E27FC236}">
              <a16:creationId xmlns=""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1905" y="205483"/>
          <a:ext cx="7190873" cy="1085001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RESGUARDO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</a:t>
          </a:r>
          <a:r>
            <a:rPr lang="es-MX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MONUMENTOS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472109</xdr:colOff>
      <xdr:row>67</xdr:row>
      <xdr:rowOff>10887</xdr:rowOff>
    </xdr:from>
    <xdr:to>
      <xdr:col>13</xdr:col>
      <xdr:colOff>0</xdr:colOff>
      <xdr:row>69</xdr:row>
      <xdr:rowOff>4083</xdr:rowOff>
    </xdr:to>
    <xdr:sp macro="" textlink="">
      <xdr:nvSpPr>
        <xdr:cNvPr id="24" name="CuadroTexto 3">
          <a:extLst>
            <a:ext uri="{FF2B5EF4-FFF2-40B4-BE49-F238E27FC236}">
              <a16:creationId xmlns="" xmlns:a16="http://schemas.microsoft.com/office/drawing/2014/main" id="{00000000-0008-0000-2F00-000003000000}"/>
            </a:ext>
          </a:extLst>
        </xdr:cNvPr>
        <xdr:cNvSpPr txBox="1"/>
      </xdr:nvSpPr>
      <xdr:spPr>
        <a:xfrm>
          <a:off x="7201061" y="205484"/>
          <a:ext cx="3163778" cy="1089083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EDUCACION Y CULTURA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 editAs="oneCell">
    <xdr:from>
      <xdr:col>1</xdr:col>
      <xdr:colOff>195126</xdr:colOff>
      <xdr:row>68</xdr:row>
      <xdr:rowOff>10886</xdr:rowOff>
    </xdr:from>
    <xdr:to>
      <xdr:col>2</xdr:col>
      <xdr:colOff>1078076</xdr:colOff>
      <xdr:row>68</xdr:row>
      <xdr:rowOff>778566</xdr:rowOff>
    </xdr:to>
    <xdr:pic>
      <xdr:nvPicPr>
        <xdr:cNvPr id="25" name="24 Imagen">
          <a:extLst>
            <a:ext uri="{FF2B5EF4-FFF2-40B4-BE49-F238E27FC236}">
              <a16:creationId xmlns="" xmlns:a16="http://schemas.microsoft.com/office/drawing/2014/main" id="{00000000-0008-0000-2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126" y="389838"/>
          <a:ext cx="1651095" cy="767680"/>
        </a:xfrm>
        <a:prstGeom prst="rect">
          <a:avLst/>
        </a:prstGeom>
      </xdr:spPr>
    </xdr:pic>
    <xdr:clientData/>
  </xdr:twoCellAnchor>
  <xdr:twoCellAnchor>
    <xdr:from>
      <xdr:col>8</xdr:col>
      <xdr:colOff>104471</xdr:colOff>
      <xdr:row>78</xdr:row>
      <xdr:rowOff>80407</xdr:rowOff>
    </xdr:from>
    <xdr:to>
      <xdr:col>13</xdr:col>
      <xdr:colOff>38011</xdr:colOff>
      <xdr:row>85</xdr:row>
      <xdr:rowOff>56594</xdr:rowOff>
    </xdr:to>
    <xdr:sp macro="" textlink="">
      <xdr:nvSpPr>
        <xdr:cNvPr id="29" name="1 CuadroTexto">
          <a:extLst>
            <a:ext uri="{FF2B5EF4-FFF2-40B4-BE49-F238E27FC236}">
              <a16:creationId xmlns="" xmlns:a16="http://schemas.microsoft.com/office/drawing/2014/main" id="{00000000-0008-0000-3200-000008000000}"/>
            </a:ext>
          </a:extLst>
        </xdr:cNvPr>
        <xdr:cNvSpPr txBox="1"/>
      </xdr:nvSpPr>
      <xdr:spPr>
        <a:xfrm>
          <a:off x="8758906" y="11991778"/>
          <a:ext cx="3548944" cy="13486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8394</xdr:colOff>
      <xdr:row>79</xdr:row>
      <xdr:rowOff>2494</xdr:rowOff>
    </xdr:from>
    <xdr:to>
      <xdr:col>3</xdr:col>
      <xdr:colOff>436564</xdr:colOff>
      <xdr:row>85</xdr:row>
      <xdr:rowOff>126047</xdr:rowOff>
    </xdr:to>
    <xdr:sp macro="" textlink="">
      <xdr:nvSpPr>
        <xdr:cNvPr id="30" name="1 CuadroTexto">
          <a:extLst>
            <a:ext uri="{FF2B5EF4-FFF2-40B4-BE49-F238E27FC236}">
              <a16:creationId xmlns="" xmlns:a16="http://schemas.microsoft.com/office/drawing/2014/main" id="{00000000-0008-0000-3200-00000A000000}"/>
            </a:ext>
          </a:extLst>
        </xdr:cNvPr>
        <xdr:cNvSpPr txBox="1"/>
      </xdr:nvSpPr>
      <xdr:spPr>
        <a:xfrm>
          <a:off x="766297" y="12118704"/>
          <a:ext cx="3121799" cy="12911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LUIS ENRIQUE FELIX TORRES</a:t>
          </a:r>
          <a:endParaRPr lang="es-MX" sz="1100" b="1" baseline="0"/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oneCellAnchor>
    <xdr:from>
      <xdr:col>3</xdr:col>
      <xdr:colOff>428625</xdr:colOff>
      <xdr:row>82</xdr:row>
      <xdr:rowOff>15875</xdr:rowOff>
    </xdr:from>
    <xdr:ext cx="3761607" cy="781240"/>
    <xdr:sp macro="" textlink="">
      <xdr:nvSpPr>
        <xdr:cNvPr id="31" name="30 CuadroTexto"/>
        <xdr:cNvSpPr txBox="1"/>
      </xdr:nvSpPr>
      <xdr:spPr>
        <a:xfrm>
          <a:off x="3880157" y="12715875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________________________________________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</xdr:colOff>
      <xdr:row>1</xdr:row>
      <xdr:rowOff>19050</xdr:rowOff>
    </xdr:from>
    <xdr:to>
      <xdr:col>6</xdr:col>
      <xdr:colOff>692728</xdr:colOff>
      <xdr:row>3</xdr:row>
      <xdr:rowOff>0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0955" y="209550"/>
          <a:ext cx="5243773" cy="3619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718705</xdr:colOff>
      <xdr:row>1</xdr:row>
      <xdr:rowOff>19050</xdr:rowOff>
    </xdr:from>
    <xdr:to>
      <xdr:col>12</xdr:col>
      <xdr:colOff>0</xdr:colOff>
      <xdr:row>3</xdr:row>
      <xdr:rowOff>0</xdr:rowOff>
    </xdr:to>
    <xdr:sp macro="" textlink="">
      <xdr:nvSpPr>
        <xdr:cNvPr id="3" name="CuadroTexto 3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290705" y="209550"/>
          <a:ext cx="3853295" cy="3619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BIBLIOTECAS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133350</xdr:colOff>
      <xdr:row>31</xdr:row>
      <xdr:rowOff>116205</xdr:rowOff>
    </xdr:from>
    <xdr:to>
      <xdr:col>9</xdr:col>
      <xdr:colOff>552449</xdr:colOff>
      <xdr:row>37</xdr:row>
      <xdr:rowOff>139065</xdr:rowOff>
    </xdr:to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943350" y="5831205"/>
          <a:ext cx="3467099" cy="1165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algn="ctr"/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510886</xdr:colOff>
      <xdr:row>26</xdr:row>
      <xdr:rowOff>86591</xdr:rowOff>
    </xdr:from>
    <xdr:to>
      <xdr:col>12</xdr:col>
      <xdr:colOff>43296</xdr:colOff>
      <xdr:row>33</xdr:row>
      <xdr:rowOff>51954</xdr:rowOff>
    </xdr:to>
    <xdr:sp macro="" textlink="">
      <xdr:nvSpPr>
        <xdr:cNvPr id="5" name="1 CuadroTexto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5844886" y="4849091"/>
          <a:ext cx="3342410" cy="12988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endParaRPr lang="es-MX" sz="1100"/>
        </a:p>
      </xdr:txBody>
    </xdr:sp>
    <xdr:clientData/>
  </xdr:twoCellAnchor>
  <xdr:twoCellAnchor>
    <xdr:from>
      <xdr:col>0</xdr:col>
      <xdr:colOff>77932</xdr:colOff>
      <xdr:row>24</xdr:row>
      <xdr:rowOff>251113</xdr:rowOff>
    </xdr:from>
    <xdr:to>
      <xdr:col>2</xdr:col>
      <xdr:colOff>324195</xdr:colOff>
      <xdr:row>32</xdr:row>
      <xdr:rowOff>103909</xdr:rowOff>
    </xdr:to>
    <xdr:sp macro="" textlink="">
      <xdr:nvSpPr>
        <xdr:cNvPr id="6" name="1 CuadroTexto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77932" y="4575463"/>
          <a:ext cx="1770263" cy="1433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LUIS ENRIQUE FELIX TORRES</a:t>
          </a:r>
          <a:endParaRPr lang="es-MX" sz="1000" b="1" baseline="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RESPONSABLE DE RESGUARDO</a:t>
          </a:r>
        </a:p>
        <a:p>
          <a:pPr algn="ctr"/>
          <a:endParaRPr lang="es-MX" sz="1000" b="1" baseline="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316230</xdr:colOff>
      <xdr:row>1</xdr:row>
      <xdr:rowOff>290080</xdr:rowOff>
    </xdr:from>
    <xdr:to>
      <xdr:col>1</xdr:col>
      <xdr:colOff>1186295</xdr:colOff>
      <xdr:row>3</xdr:row>
      <xdr:rowOff>106942</xdr:rowOff>
    </xdr:to>
    <xdr:pic>
      <xdr:nvPicPr>
        <xdr:cNvPr id="7" name="6 Imagen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" y="385330"/>
          <a:ext cx="1203440" cy="293112"/>
        </a:xfrm>
        <a:prstGeom prst="rect">
          <a:avLst/>
        </a:prstGeom>
      </xdr:spPr>
    </xdr:pic>
    <xdr:clientData/>
  </xdr:twoCellAnchor>
  <xdr:oneCellAnchor>
    <xdr:from>
      <xdr:col>2</xdr:col>
      <xdr:colOff>640774</xdr:colOff>
      <xdr:row>28</xdr:row>
      <xdr:rowOff>51954</xdr:rowOff>
    </xdr:from>
    <xdr:ext cx="3761607" cy="831273"/>
    <xdr:sp macro="" textlink="">
      <xdr:nvSpPr>
        <xdr:cNvPr id="8" name="7 CuadroTexto"/>
        <xdr:cNvSpPr txBox="1"/>
      </xdr:nvSpPr>
      <xdr:spPr>
        <a:xfrm>
          <a:off x="2164774" y="5195454"/>
          <a:ext cx="3761607" cy="831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________________________________________</a:t>
          </a:r>
          <a:endParaRPr lang="es-MX" sz="1050">
            <a:effectLst/>
          </a:endParaRPr>
        </a:p>
        <a:p>
          <a:r>
            <a:rPr lang="es-MX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</a:t>
          </a:r>
          <a:r>
            <a:rPr lang="es-MX" sz="105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XIMENA GIL ROMERO</a:t>
          </a:r>
          <a:endParaRPr lang="es-MX" sz="1050">
            <a:effectLst/>
          </a:endParaRPr>
        </a:p>
        <a:p>
          <a:r>
            <a:rPr lang="es-MX" sz="105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 sz="1050">
            <a:effectLst/>
          </a:endParaRPr>
        </a:p>
        <a:p>
          <a:endParaRPr lang="es-MX" sz="1100"/>
        </a:p>
      </xdr:txBody>
    </xdr:sp>
    <xdr:clientData/>
  </xdr:oneCellAnchor>
  <xdr:twoCellAnchor>
    <xdr:from>
      <xdr:col>0</xdr:col>
      <xdr:colOff>1905</xdr:colOff>
      <xdr:row>34</xdr:row>
      <xdr:rowOff>25977</xdr:rowOff>
    </xdr:from>
    <xdr:to>
      <xdr:col>6</xdr:col>
      <xdr:colOff>147204</xdr:colOff>
      <xdr:row>39</xdr:row>
      <xdr:rowOff>0</xdr:rowOff>
    </xdr:to>
    <xdr:sp macro="" textlink="">
      <xdr:nvSpPr>
        <xdr:cNvPr id="9" name="CuadroTexto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905" y="7074477"/>
          <a:ext cx="5721754" cy="935182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INVENTERIO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138545</xdr:colOff>
      <xdr:row>34</xdr:row>
      <xdr:rowOff>25977</xdr:rowOff>
    </xdr:from>
    <xdr:to>
      <xdr:col>12</xdr:col>
      <xdr:colOff>0</xdr:colOff>
      <xdr:row>39</xdr:row>
      <xdr:rowOff>0</xdr:rowOff>
    </xdr:to>
    <xdr:sp macro="" textlink="">
      <xdr:nvSpPr>
        <xdr:cNvPr id="10" name="CuadroTexto 3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5715000" y="7074477"/>
          <a:ext cx="4372841" cy="935182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BIBLIOTECAS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 EJIDO PRIMERO DE MAYO 77	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63</xdr:row>
      <xdr:rowOff>114299</xdr:rowOff>
    </xdr:from>
    <xdr:to>
      <xdr:col>1</xdr:col>
      <xdr:colOff>1864180</xdr:colOff>
      <xdr:row>72</xdr:row>
      <xdr:rowOff>142874</xdr:rowOff>
    </xdr:to>
    <xdr:sp macro="" textlink="">
      <xdr:nvSpPr>
        <xdr:cNvPr id="11" name="1 CuadroTexto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0" y="5915024"/>
          <a:ext cx="3083380" cy="167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900"/>
        </a:p>
        <a:p>
          <a:pPr algn="ctr"/>
          <a:r>
            <a:rPr lang="es-MX" sz="900"/>
            <a:t>_______________________________________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LUIS ENRIQUE FELIX TORRES</a:t>
          </a:r>
          <a:endParaRPr lang="es-MX" sz="1100" b="1" baseline="0"/>
        </a:p>
        <a:p>
          <a:pPr algn="ctr"/>
          <a:r>
            <a:rPr lang="es-MX" sz="1100" b="1" baseline="0"/>
            <a:t>RESPONSABLE DE RESGURADO</a:t>
          </a:r>
        </a:p>
        <a:p>
          <a:pPr algn="ctr"/>
          <a:endParaRPr lang="es-MX" sz="1100" b="1"/>
        </a:p>
      </xdr:txBody>
    </xdr:sp>
    <xdr:clientData/>
  </xdr:twoCellAnchor>
  <xdr:twoCellAnchor>
    <xdr:from>
      <xdr:col>7</xdr:col>
      <xdr:colOff>400050</xdr:colOff>
      <xdr:row>62</xdr:row>
      <xdr:rowOff>171450</xdr:rowOff>
    </xdr:from>
    <xdr:to>
      <xdr:col>11</xdr:col>
      <xdr:colOff>600076</xdr:colOff>
      <xdr:row>72</xdr:row>
      <xdr:rowOff>28575</xdr:rowOff>
    </xdr:to>
    <xdr:sp macro="" textlink="">
      <xdr:nvSpPr>
        <xdr:cNvPr id="12" name="1 CuadroTexto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6991350" y="5781675"/>
          <a:ext cx="3400426" cy="1695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/>
        </a:p>
        <a:p>
          <a:pPr algn="ctr"/>
          <a:endParaRPr lang="es-MX" sz="900"/>
        </a:p>
      </xdr:txBody>
    </xdr:sp>
    <xdr:clientData/>
  </xdr:twoCellAnchor>
  <xdr:oneCellAnchor>
    <xdr:from>
      <xdr:col>0</xdr:col>
      <xdr:colOff>164523</xdr:colOff>
      <xdr:row>34</xdr:row>
      <xdr:rowOff>131619</xdr:rowOff>
    </xdr:from>
    <xdr:ext cx="1541317" cy="757239"/>
    <xdr:pic>
      <xdr:nvPicPr>
        <xdr:cNvPr id="13" name="9 Imagen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23" y="7180119"/>
          <a:ext cx="1541317" cy="757239"/>
        </a:xfrm>
        <a:prstGeom prst="rect">
          <a:avLst/>
        </a:prstGeom>
      </xdr:spPr>
    </xdr:pic>
    <xdr:clientData/>
  </xdr:oneCellAnchor>
  <xdr:oneCellAnchor>
    <xdr:from>
      <xdr:col>2</xdr:col>
      <xdr:colOff>95250</xdr:colOff>
      <xdr:row>66</xdr:row>
      <xdr:rowOff>66675</xdr:rowOff>
    </xdr:from>
    <xdr:ext cx="3599447" cy="757772"/>
    <xdr:sp macro="" textlink="">
      <xdr:nvSpPr>
        <xdr:cNvPr id="14" name="11 CuadroTexto"/>
        <xdr:cNvSpPr txBox="1"/>
      </xdr:nvSpPr>
      <xdr:spPr>
        <a:xfrm>
          <a:off x="3257550" y="6372225"/>
          <a:ext cx="3599447" cy="757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56</xdr:row>
      <xdr:rowOff>171451</xdr:rowOff>
    </xdr:from>
    <xdr:to>
      <xdr:col>12</xdr:col>
      <xdr:colOff>28575</xdr:colOff>
      <xdr:row>65</xdr:row>
      <xdr:rowOff>171451</xdr:rowOff>
    </xdr:to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6629400" y="11210926"/>
          <a:ext cx="3829050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____________________________________</a:t>
          </a:r>
        </a:p>
        <a:p>
          <a:pPr algn="ctr"/>
          <a:r>
            <a:rPr lang="es-MX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</a:t>
          </a:r>
          <a:r>
            <a:rPr lang="es-MX" sz="9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MARIAN CORTEZ HERRERA</a:t>
          </a:r>
          <a:endParaRPr lang="es-MX" sz="9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SINDICO MUNICIPAL DEL H. AYUNTAMIENTO DE BACUM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9526</xdr:colOff>
      <xdr:row>56</xdr:row>
      <xdr:rowOff>190499</xdr:rowOff>
    </xdr:from>
    <xdr:to>
      <xdr:col>1</xdr:col>
      <xdr:colOff>1857376</xdr:colOff>
      <xdr:row>66</xdr:row>
      <xdr:rowOff>76199</xdr:rowOff>
    </xdr:to>
    <xdr:sp macro="" textlink="">
      <xdr:nvSpPr>
        <xdr:cNvPr id="5" name="1 CuadroTexto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9526" y="18478499"/>
          <a:ext cx="1514475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LUIS ENRIQUE FELIX TORRES</a:t>
          </a:r>
          <a:endParaRPr lang="es-MX" sz="9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9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RESPONSABLE DE RESGUARDO</a:t>
          </a:r>
        </a:p>
        <a:p>
          <a:pPr algn="ctr"/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6</xdr:col>
      <xdr:colOff>-1</xdr:colOff>
      <xdr:row>8</xdr:row>
      <xdr:rowOff>181791</xdr:rowOff>
    </xdr:to>
    <xdr:sp macro="" textlink="">
      <xdr:nvSpPr>
        <xdr:cNvPr id="8" name="CuadroTexto 15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SpPr txBox="1"/>
      </xdr:nvSpPr>
      <xdr:spPr>
        <a:xfrm>
          <a:off x="0" y="8382000"/>
          <a:ext cx="4571999" cy="1324791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INVENTERIO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10886</xdr:colOff>
      <xdr:row>2</xdr:row>
      <xdr:rowOff>0</xdr:rowOff>
    </xdr:from>
    <xdr:to>
      <xdr:col>12</xdr:col>
      <xdr:colOff>1</xdr:colOff>
      <xdr:row>8</xdr:row>
      <xdr:rowOff>180975</xdr:rowOff>
    </xdr:to>
    <xdr:sp macro="" textlink="">
      <xdr:nvSpPr>
        <xdr:cNvPr id="9" name="CuadroTexto 3">
          <a:extLst>
            <a:ext uri="{FF2B5EF4-FFF2-40B4-BE49-F238E27FC236}">
              <a16:creationId xmlns=""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4582886" y="8382000"/>
          <a:ext cx="4561115" cy="132397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BIBLIOTECA</a:t>
          </a: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 BÁCUM 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291191</xdr:colOff>
      <xdr:row>2</xdr:row>
      <xdr:rowOff>76200</xdr:rowOff>
    </xdr:from>
    <xdr:to>
      <xdr:col>1</xdr:col>
      <xdr:colOff>131474</xdr:colOff>
      <xdr:row>6</xdr:row>
      <xdr:rowOff>87768</xdr:rowOff>
    </xdr:to>
    <xdr:pic>
      <xdr:nvPicPr>
        <xdr:cNvPr id="11" name="10 Imagen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91" y="8458200"/>
          <a:ext cx="602283" cy="783093"/>
        </a:xfrm>
        <a:prstGeom prst="rect">
          <a:avLst/>
        </a:prstGeom>
      </xdr:spPr>
    </xdr:pic>
    <xdr:clientData/>
  </xdr:twoCellAnchor>
  <xdr:oneCellAnchor>
    <xdr:from>
      <xdr:col>1</xdr:col>
      <xdr:colOff>1657350</xdr:colOff>
      <xdr:row>60</xdr:row>
      <xdr:rowOff>161925</xdr:rowOff>
    </xdr:from>
    <xdr:ext cx="3761607" cy="781240"/>
    <xdr:sp macro="" textlink="">
      <xdr:nvSpPr>
        <xdr:cNvPr id="13" name="12 CuadroTexto"/>
        <xdr:cNvSpPr txBox="1"/>
      </xdr:nvSpPr>
      <xdr:spPr>
        <a:xfrm>
          <a:off x="2876550" y="11963400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________________________________________</a:t>
          </a:r>
          <a:endParaRPr lang="es-MX">
            <a:effectLst/>
          </a:endParaRPr>
        </a:p>
        <a:p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</a:t>
          </a:r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XIMENA GIL ROMERO</a:t>
          </a:r>
          <a:endParaRPr lang="es-MX">
            <a:effectLst/>
          </a:endParaRPr>
        </a:p>
        <a:p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  <xdr:twoCellAnchor>
    <xdr:from>
      <xdr:col>6</xdr:col>
      <xdr:colOff>581026</xdr:colOff>
      <xdr:row>68</xdr:row>
      <xdr:rowOff>19050</xdr:rowOff>
    </xdr:from>
    <xdr:to>
      <xdr:col>12</xdr:col>
      <xdr:colOff>10887</xdr:colOff>
      <xdr:row>74</xdr:row>
      <xdr:rowOff>0</xdr:rowOff>
    </xdr:to>
    <xdr:sp macro="" textlink="">
      <xdr:nvSpPr>
        <xdr:cNvPr id="14" name="CuadroTexto 3">
          <a:extLst>
            <a:ext uri="{FF2B5EF4-FFF2-40B4-BE49-F238E27FC236}">
              <a16:creationId xmlns:a16="http://schemas.microsoft.com/office/drawing/2014/main" xmlns="" id="{00000000-0008-0000-3A00-000004000000}"/>
            </a:ext>
          </a:extLst>
        </xdr:cNvPr>
        <xdr:cNvSpPr txBox="1"/>
      </xdr:nvSpPr>
      <xdr:spPr>
        <a:xfrm>
          <a:off x="6543676" y="13344525"/>
          <a:ext cx="3897086" cy="113347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BIBLIOTECA BACUM</a:t>
          </a:r>
          <a:endParaRPr lang="es-MX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/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68</xdr:row>
      <xdr:rowOff>38100</xdr:rowOff>
    </xdr:from>
    <xdr:to>
      <xdr:col>6</xdr:col>
      <xdr:colOff>561975</xdr:colOff>
      <xdr:row>74</xdr:row>
      <xdr:rowOff>0</xdr:rowOff>
    </xdr:to>
    <xdr:sp macro="" textlink="">
      <xdr:nvSpPr>
        <xdr:cNvPr id="15" name="CuadroTexto 3">
          <a:extLst>
            <a:ext uri="{FF2B5EF4-FFF2-40B4-BE49-F238E27FC236}">
              <a16:creationId xmlns:a16="http://schemas.microsoft.com/office/drawing/2014/main" xmlns="" id="{00000000-0008-0000-3A00-000005000000}"/>
            </a:ext>
          </a:extLst>
        </xdr:cNvPr>
        <xdr:cNvSpPr txBox="1"/>
      </xdr:nvSpPr>
      <xdr:spPr>
        <a:xfrm>
          <a:off x="0" y="13363575"/>
          <a:ext cx="6524625" cy="111442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615462</xdr:colOff>
      <xdr:row>89</xdr:row>
      <xdr:rowOff>47520</xdr:rowOff>
    </xdr:from>
    <xdr:to>
      <xdr:col>11</xdr:col>
      <xdr:colOff>516580</xdr:colOff>
      <xdr:row>97</xdr:row>
      <xdr:rowOff>65942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3A00-00000A000000}"/>
            </a:ext>
          </a:extLst>
        </xdr:cNvPr>
        <xdr:cNvSpPr txBox="1"/>
      </xdr:nvSpPr>
      <xdr:spPr>
        <a:xfrm>
          <a:off x="7235337" y="4048020"/>
          <a:ext cx="3168193" cy="15424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7327</xdr:colOff>
      <xdr:row>90</xdr:row>
      <xdr:rowOff>189453</xdr:rowOff>
    </xdr:from>
    <xdr:to>
      <xdr:col>3</xdr:col>
      <xdr:colOff>190500</xdr:colOff>
      <xdr:row>97</xdr:row>
      <xdr:rowOff>98648</xdr:rowOff>
    </xdr:to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xmlns="" id="{00000000-0008-0000-3A00-00000B000000}"/>
            </a:ext>
          </a:extLst>
        </xdr:cNvPr>
        <xdr:cNvSpPr txBox="1"/>
      </xdr:nvSpPr>
      <xdr:spPr>
        <a:xfrm>
          <a:off x="7327" y="4380453"/>
          <a:ext cx="3297848" cy="1242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LUIS ENRIQUE FELIX TORRES</a:t>
          </a:r>
          <a:endParaRPr lang="es-MX" sz="1100" b="1"/>
        </a:p>
        <a:p>
          <a:pPr algn="ctr"/>
          <a:r>
            <a:rPr lang="es-MX" sz="1100" b="1"/>
            <a:t>RESPONSABLE</a:t>
          </a:r>
          <a:r>
            <a:rPr lang="es-MX" sz="1100" b="1" baseline="0"/>
            <a:t> DE RESGUARDO</a:t>
          </a:r>
          <a:endParaRPr lang="es-MX" sz="1100" b="1"/>
        </a:p>
      </xdr:txBody>
    </xdr:sp>
    <xdr:clientData/>
  </xdr:twoCellAnchor>
  <xdr:oneCellAnchor>
    <xdr:from>
      <xdr:col>0</xdr:col>
      <xdr:colOff>353786</xdr:colOff>
      <xdr:row>68</xdr:row>
      <xdr:rowOff>142874</xdr:rowOff>
    </xdr:from>
    <xdr:ext cx="1760763" cy="847725"/>
    <xdr:pic>
      <xdr:nvPicPr>
        <xdr:cNvPr id="18" name="5 Imagen">
          <a:extLst>
            <a:ext uri="{FF2B5EF4-FFF2-40B4-BE49-F238E27FC236}">
              <a16:creationId xmlns:a16="http://schemas.microsoft.com/office/drawing/2014/main" xmlns="" id="{00000000-0008-0000-3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6" y="13468349"/>
          <a:ext cx="1760763" cy="847725"/>
        </a:xfrm>
        <a:prstGeom prst="rect">
          <a:avLst/>
        </a:prstGeom>
      </xdr:spPr>
    </xdr:pic>
    <xdr:clientData/>
  </xdr:oneCellAnchor>
  <xdr:oneCellAnchor>
    <xdr:from>
      <xdr:col>3</xdr:col>
      <xdr:colOff>51289</xdr:colOff>
      <xdr:row>94</xdr:row>
      <xdr:rowOff>14653</xdr:rowOff>
    </xdr:from>
    <xdr:ext cx="3761607" cy="781240"/>
    <xdr:sp macro="" textlink="">
      <xdr:nvSpPr>
        <xdr:cNvPr id="19" name="6 CuadroTexto"/>
        <xdr:cNvSpPr txBox="1"/>
      </xdr:nvSpPr>
      <xdr:spPr>
        <a:xfrm>
          <a:off x="3165964" y="4967653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584835</xdr:colOff>
      <xdr:row>31</xdr:row>
      <xdr:rowOff>85724</xdr:rowOff>
    </xdr:from>
    <xdr:to>
      <xdr:col>13</xdr:col>
      <xdr:colOff>485775</xdr:colOff>
      <xdr:row>31</xdr:row>
      <xdr:rowOff>152400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 txBox="1"/>
      </xdr:nvSpPr>
      <xdr:spPr>
        <a:xfrm flipV="1">
          <a:off x="8671560" y="19211924"/>
          <a:ext cx="2186940" cy="66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Dependencia.- Sindicatura Municipal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Sección.- Administrativa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Número de Oficio.-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SIM006/2018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Expediente.- Único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Bácum, Río Yaqui, Sonora; a 21 de Septiembre del 2018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VICTOR MANUEL ARMENTA ZAVALA 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MUNICIPAL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ESTE H. AYUNTAMIENTO DE BACUM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PRESENTE.- 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Por este medio me dirijo a su muy grata y fina persona, para solicitarle una copia certificada de la acta inaugural, la primera acta de cabildo y la constancia de mayoría, ya que se ocupa información para plasmarlo en las escrituras que se realizan de diferentes comunidades. 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Sabedor de sus grandes responsabilidades, mucho le agradeceré se sirva prestar la atención debida al portador de la presente.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Sin otro asunto en particular, aprovecho la ocasión para enviarle un afectuoso saludo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ATENTAMENTE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SINDICO MUNICIPAL 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AYUNTAMEINTO DE BACUM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VESPRIU VARGAS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21</xdr:row>
      <xdr:rowOff>16013</xdr:rowOff>
    </xdr:from>
    <xdr:to>
      <xdr:col>3</xdr:col>
      <xdr:colOff>232721</xdr:colOff>
      <xdr:row>30</xdr:row>
      <xdr:rowOff>20934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 txBox="1"/>
      </xdr:nvSpPr>
      <xdr:spPr>
        <a:xfrm>
          <a:off x="0" y="17237213"/>
          <a:ext cx="2890196" cy="17194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LUIS ENRIQUE FELIX TORRES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RESPONSABLE DE RESGUARDO </a:t>
          </a:r>
        </a:p>
        <a:p>
          <a:endParaRPr lang="es-MX" sz="1100"/>
        </a:p>
      </xdr:txBody>
    </xdr:sp>
    <xdr:clientData/>
  </xdr:twoCellAnchor>
  <xdr:twoCellAnchor>
    <xdr:from>
      <xdr:col>1</xdr:col>
      <xdr:colOff>27759</xdr:colOff>
      <xdr:row>2</xdr:row>
      <xdr:rowOff>10885</xdr:rowOff>
    </xdr:from>
    <xdr:to>
      <xdr:col>7</xdr:col>
      <xdr:colOff>833437</xdr:colOff>
      <xdr:row>4</xdr:row>
      <xdr:rowOff>263638</xdr:rowOff>
    </xdr:to>
    <xdr:sp macro="" textlink="">
      <xdr:nvSpPr>
        <xdr:cNvPr id="17" name="CuadroTexto 3">
          <a:extLst>
            <a:ext uri="{FF2B5EF4-FFF2-40B4-BE49-F238E27FC236}">
              <a16:creationId xmlns:a16="http://schemas.microsoft.com/office/drawing/2014/main" xmlns="" id="{00000000-0008-0000-0A00-000016000000}"/>
            </a:ext>
          </a:extLst>
        </xdr:cNvPr>
        <xdr:cNvSpPr txBox="1"/>
      </xdr:nvSpPr>
      <xdr:spPr>
        <a:xfrm>
          <a:off x="793161" y="376577"/>
          <a:ext cx="6333580" cy="127328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  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824933</xdr:colOff>
      <xdr:row>2</xdr:row>
      <xdr:rowOff>10884</xdr:rowOff>
    </xdr:from>
    <xdr:to>
      <xdr:col>12</xdr:col>
      <xdr:colOff>765401</xdr:colOff>
      <xdr:row>4</xdr:row>
      <xdr:rowOff>263637</xdr:rowOff>
    </xdr:to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xmlns="" id="{00000000-0008-0000-0A00-000017000000}"/>
            </a:ext>
          </a:extLst>
        </xdr:cNvPr>
        <xdr:cNvSpPr txBox="1"/>
      </xdr:nvSpPr>
      <xdr:spPr>
        <a:xfrm>
          <a:off x="7118237" y="376576"/>
          <a:ext cx="4260735" cy="127328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CENTROS DE COMPUTO DE APRENDIZAJE</a:t>
          </a: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 BÁCUM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136700</xdr:colOff>
      <xdr:row>20</xdr:row>
      <xdr:rowOff>167785</xdr:rowOff>
    </xdr:from>
    <xdr:to>
      <xdr:col>13</xdr:col>
      <xdr:colOff>8375</xdr:colOff>
      <xdr:row>29</xdr:row>
      <xdr:rowOff>41868</xdr:rowOff>
    </xdr:to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A00-00001A000000}"/>
            </a:ext>
          </a:extLst>
        </xdr:cNvPr>
        <xdr:cNvSpPr txBox="1"/>
      </xdr:nvSpPr>
      <xdr:spPr>
        <a:xfrm>
          <a:off x="7194725" y="17198485"/>
          <a:ext cx="3186375" cy="1588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/>
        </a:p>
        <a:p>
          <a:pPr algn="ctr"/>
          <a:endParaRPr lang="es-MX" sz="900"/>
        </a:p>
      </xdr:txBody>
    </xdr:sp>
    <xdr:clientData/>
  </xdr:twoCellAnchor>
  <xdr:oneCellAnchor>
    <xdr:from>
      <xdr:col>1</xdr:col>
      <xdr:colOff>408759</xdr:colOff>
      <xdr:row>2</xdr:row>
      <xdr:rowOff>152399</xdr:rowOff>
    </xdr:from>
    <xdr:ext cx="1060112" cy="760274"/>
    <xdr:pic>
      <xdr:nvPicPr>
        <xdr:cNvPr id="20" name="17 Imagen">
          <a:extLst>
            <a:ext uri="{FF2B5EF4-FFF2-40B4-BE49-F238E27FC236}">
              <a16:creationId xmlns:a16="http://schemas.microsoft.com/office/drawing/2014/main" xmlns="" id="{00000000-0008-0000-0A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759" y="12963524"/>
          <a:ext cx="1060112" cy="760274"/>
        </a:xfrm>
        <a:prstGeom prst="rect">
          <a:avLst/>
        </a:prstGeom>
      </xdr:spPr>
    </xdr:pic>
    <xdr:clientData/>
  </xdr:oneCellAnchor>
  <xdr:oneCellAnchor>
    <xdr:from>
      <xdr:col>3</xdr:col>
      <xdr:colOff>816428</xdr:colOff>
      <xdr:row>24</xdr:row>
      <xdr:rowOff>31401</xdr:rowOff>
    </xdr:from>
    <xdr:ext cx="3599447" cy="757772"/>
    <xdr:sp macro="" textlink="">
      <xdr:nvSpPr>
        <xdr:cNvPr id="21" name="18 CuadroTexto"/>
        <xdr:cNvSpPr txBox="1"/>
      </xdr:nvSpPr>
      <xdr:spPr>
        <a:xfrm>
          <a:off x="3473903" y="17824101"/>
          <a:ext cx="3599447" cy="757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700644</xdr:colOff>
      <xdr:row>1</xdr:row>
      <xdr:rowOff>21770</xdr:rowOff>
    </xdr:from>
    <xdr:to>
      <xdr:col>13</xdr:col>
      <xdr:colOff>4970</xdr:colOff>
      <xdr:row>3</xdr:row>
      <xdr:rowOff>160686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/>
      </xdr:nvSpPr>
      <xdr:spPr>
        <a:xfrm>
          <a:off x="4510644" y="212270"/>
          <a:ext cx="5400326" cy="519916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  <a:endParaRPr lang="es-MX">
            <a:effectLst/>
          </a:endParaRP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CENTROS DE COMPUTO DE APRENDIZAJE</a:t>
          </a: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 EJIDO FRANCISCO JAVIER MINA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  <xdr:twoCellAnchor>
    <xdr:from>
      <xdr:col>1</xdr:col>
      <xdr:colOff>10647</xdr:colOff>
      <xdr:row>1</xdr:row>
      <xdr:rowOff>21770</xdr:rowOff>
    </xdr:from>
    <xdr:to>
      <xdr:col>5</xdr:col>
      <xdr:colOff>685799</xdr:colOff>
      <xdr:row>3</xdr:row>
      <xdr:rowOff>182336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 txBox="1"/>
      </xdr:nvSpPr>
      <xdr:spPr>
        <a:xfrm>
          <a:off x="772647" y="212270"/>
          <a:ext cx="3723152" cy="541566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 </a:t>
          </a:r>
          <a:endParaRPr lang="es-MX">
            <a:effectLst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PÚBLICA MUNICIPAL PERÍODO: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>
            <a:effectLst/>
          </a:endParaRPr>
        </a:p>
        <a:p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>
            <a:effectLst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102419</xdr:colOff>
      <xdr:row>66</xdr:row>
      <xdr:rowOff>0</xdr:rowOff>
    </xdr:from>
    <xdr:to>
      <xdr:col>12</xdr:col>
      <xdr:colOff>680933</xdr:colOff>
      <xdr:row>67</xdr:row>
      <xdr:rowOff>156146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SpPr txBox="1"/>
      </xdr:nvSpPr>
      <xdr:spPr>
        <a:xfrm>
          <a:off x="6198419" y="17472308"/>
          <a:ext cx="3626514" cy="1543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MX" sz="9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66</xdr:row>
      <xdr:rowOff>0</xdr:rowOff>
    </xdr:from>
    <xdr:to>
      <xdr:col>3</xdr:col>
      <xdr:colOff>210740</xdr:colOff>
      <xdr:row>67</xdr:row>
      <xdr:rowOff>40968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 txBox="1"/>
      </xdr:nvSpPr>
      <xdr:spPr>
        <a:xfrm>
          <a:off x="762000" y="17724079"/>
          <a:ext cx="1734740" cy="1176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LIC. JESUS ENRIQUE GUTIERREZ TERAN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RESPONSABLE DE RESGUARDO </a:t>
          </a:r>
        </a:p>
        <a:p>
          <a:endParaRPr lang="es-MX" sz="900"/>
        </a:p>
      </xdr:txBody>
    </xdr:sp>
    <xdr:clientData/>
  </xdr:twoCellAnchor>
  <xdr:twoCellAnchor>
    <xdr:from>
      <xdr:col>1</xdr:col>
      <xdr:colOff>81937</xdr:colOff>
      <xdr:row>18</xdr:row>
      <xdr:rowOff>41611</xdr:rowOff>
    </xdr:from>
    <xdr:to>
      <xdr:col>3</xdr:col>
      <xdr:colOff>20486</xdr:colOff>
      <xdr:row>26</xdr:row>
      <xdr:rowOff>61453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xmlns="" id="{00000000-0008-0000-0B00-00000A000000}"/>
            </a:ext>
          </a:extLst>
        </xdr:cNvPr>
        <xdr:cNvSpPr txBox="1"/>
      </xdr:nvSpPr>
      <xdr:spPr>
        <a:xfrm>
          <a:off x="843937" y="3280111"/>
          <a:ext cx="1462549" cy="1543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LUIS ENRIQUE FELIX TORRES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RESPONSABLE DE RESGUARDO </a:t>
          </a:r>
        </a:p>
        <a:p>
          <a:endParaRPr lang="es-MX" sz="900"/>
        </a:p>
      </xdr:txBody>
    </xdr:sp>
    <xdr:clientData/>
  </xdr:twoCellAnchor>
  <xdr:twoCellAnchor>
    <xdr:from>
      <xdr:col>8</xdr:col>
      <xdr:colOff>117287</xdr:colOff>
      <xdr:row>19</xdr:row>
      <xdr:rowOff>14992</xdr:rowOff>
    </xdr:from>
    <xdr:to>
      <xdr:col>12</xdr:col>
      <xdr:colOff>450645</xdr:colOff>
      <xdr:row>25</xdr:row>
      <xdr:rowOff>32412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B00-00000C000000}"/>
            </a:ext>
          </a:extLst>
        </xdr:cNvPr>
        <xdr:cNvSpPr txBox="1"/>
      </xdr:nvSpPr>
      <xdr:spPr>
        <a:xfrm>
          <a:off x="6213287" y="3443992"/>
          <a:ext cx="3381358" cy="1160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/>
        </a:p>
      </xdr:txBody>
    </xdr:sp>
    <xdr:clientData/>
  </xdr:twoCellAnchor>
  <xdr:twoCellAnchor editAs="oneCell">
    <xdr:from>
      <xdr:col>1</xdr:col>
      <xdr:colOff>173932</xdr:colOff>
      <xdr:row>1</xdr:row>
      <xdr:rowOff>76199</xdr:rowOff>
    </xdr:from>
    <xdr:to>
      <xdr:col>2</xdr:col>
      <xdr:colOff>474137</xdr:colOff>
      <xdr:row>2</xdr:row>
      <xdr:rowOff>652463</xdr:rowOff>
    </xdr:to>
    <xdr:pic>
      <xdr:nvPicPr>
        <xdr:cNvPr id="14" name="13 Imagen">
          <a:extLst>
            <a:ext uri="{FF2B5EF4-FFF2-40B4-BE49-F238E27FC236}">
              <a16:creationId xmlns:a16="http://schemas.microsoft.com/office/drawing/2014/main" xmlns="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32" y="266699"/>
          <a:ext cx="1062205" cy="300039"/>
        </a:xfrm>
        <a:prstGeom prst="rect">
          <a:avLst/>
        </a:prstGeom>
      </xdr:spPr>
    </xdr:pic>
    <xdr:clientData/>
  </xdr:twoCellAnchor>
  <xdr:oneCellAnchor>
    <xdr:from>
      <xdr:col>3</xdr:col>
      <xdr:colOff>276531</xdr:colOff>
      <xdr:row>21</xdr:row>
      <xdr:rowOff>61453</xdr:rowOff>
    </xdr:from>
    <xdr:ext cx="3599447" cy="757772"/>
    <xdr:sp macro="" textlink="">
      <xdr:nvSpPr>
        <xdr:cNvPr id="17" name="16 CuadroTexto"/>
        <xdr:cNvSpPr txBox="1"/>
      </xdr:nvSpPr>
      <xdr:spPr>
        <a:xfrm>
          <a:off x="2562531" y="3871453"/>
          <a:ext cx="3599447" cy="757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twoCellAnchor>
    <xdr:from>
      <xdr:col>1</xdr:col>
      <xdr:colOff>11430</xdr:colOff>
      <xdr:row>28</xdr:row>
      <xdr:rowOff>10242</xdr:rowOff>
    </xdr:from>
    <xdr:to>
      <xdr:col>8</xdr:col>
      <xdr:colOff>194597</xdr:colOff>
      <xdr:row>34</xdr:row>
      <xdr:rowOff>0</xdr:rowOff>
    </xdr:to>
    <xdr:sp macro="" textlink="">
      <xdr:nvSpPr>
        <xdr:cNvPr id="25" name="CuadroTexto 3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769333" y="6442177"/>
          <a:ext cx="6604861" cy="118806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215080</xdr:colOff>
      <xdr:row>28</xdr:row>
      <xdr:rowOff>30727</xdr:rowOff>
    </xdr:from>
    <xdr:to>
      <xdr:col>13</xdr:col>
      <xdr:colOff>9525</xdr:colOff>
      <xdr:row>34</xdr:row>
      <xdr:rowOff>0</xdr:rowOff>
    </xdr:to>
    <xdr:sp macro="" textlink="">
      <xdr:nvSpPr>
        <xdr:cNvPr id="26" name="CuadroTexto 3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 txBox="1"/>
      </xdr:nvSpPr>
      <xdr:spPr>
        <a:xfrm>
          <a:off x="7394677" y="6462662"/>
          <a:ext cx="3635171" cy="116758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CENTROS DE COMPUTO DE APRENDIZAJE</a:t>
          </a: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 EJIDO FRANCISCO JAVIER MINA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73044</xdr:colOff>
      <xdr:row>48</xdr:row>
      <xdr:rowOff>22057</xdr:rowOff>
    </xdr:from>
    <xdr:to>
      <xdr:col>3</xdr:col>
      <xdr:colOff>348225</xdr:colOff>
      <xdr:row>55</xdr:row>
      <xdr:rowOff>53459</xdr:rowOff>
    </xdr:to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SpPr txBox="1"/>
      </xdr:nvSpPr>
      <xdr:spPr>
        <a:xfrm>
          <a:off x="830947" y="10683912"/>
          <a:ext cx="2907359" cy="13935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LUIS ENRIQUE FELIX TORRES</a:t>
          </a:r>
          <a:endParaRPr lang="es-MX" sz="1000" b="1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ctr"/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RESPONSABLE</a:t>
          </a:r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DE RESGUARDO </a:t>
          </a:r>
          <a:endParaRPr lang="es-MX" sz="10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1295400</xdr:colOff>
      <xdr:row>46</xdr:row>
      <xdr:rowOff>77560</xdr:rowOff>
    </xdr:from>
    <xdr:to>
      <xdr:col>10</xdr:col>
      <xdr:colOff>776695</xdr:colOff>
      <xdr:row>49</xdr:row>
      <xdr:rowOff>176892</xdr:rowOff>
    </xdr:to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xmlns="" id="{00000000-0008-0000-0A00-000019000000}"/>
            </a:ext>
          </a:extLst>
        </xdr:cNvPr>
        <xdr:cNvSpPr txBox="1"/>
      </xdr:nvSpPr>
      <xdr:spPr>
        <a:xfrm>
          <a:off x="8086725" y="3830410"/>
          <a:ext cx="757645" cy="6708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</xdr:txBody>
    </xdr:sp>
    <xdr:clientData/>
  </xdr:twoCellAnchor>
  <xdr:oneCellAnchor>
    <xdr:from>
      <xdr:col>1</xdr:col>
      <xdr:colOff>380549</xdr:colOff>
      <xdr:row>28</xdr:row>
      <xdr:rowOff>102421</xdr:rowOff>
    </xdr:from>
    <xdr:ext cx="2108241" cy="978758"/>
    <xdr:pic>
      <xdr:nvPicPr>
        <xdr:cNvPr id="29" name="14 Imagen">
          <a:extLst>
            <a:ext uri="{FF2B5EF4-FFF2-40B4-BE49-F238E27FC236}">
              <a16:creationId xmlns:a16="http://schemas.microsoft.com/office/drawing/2014/main" xmlns="" id="{00000000-0008-0000-0A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452" y="6534356"/>
          <a:ext cx="2108241" cy="978758"/>
        </a:xfrm>
        <a:prstGeom prst="rect">
          <a:avLst/>
        </a:prstGeom>
      </xdr:spPr>
    </xdr:pic>
    <xdr:clientData/>
  </xdr:oneCellAnchor>
  <xdr:twoCellAnchor>
    <xdr:from>
      <xdr:col>8</xdr:col>
      <xdr:colOff>847831</xdr:colOff>
      <xdr:row>49</xdr:row>
      <xdr:rowOff>14862</xdr:rowOff>
    </xdr:from>
    <xdr:to>
      <xdr:col>12</xdr:col>
      <xdr:colOff>734053</xdr:colOff>
      <xdr:row>56</xdr:row>
      <xdr:rowOff>0</xdr:rowOff>
    </xdr:to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xmlns="" id="{00000000-0008-0000-0A00-00001D000000}"/>
            </a:ext>
          </a:extLst>
        </xdr:cNvPr>
        <xdr:cNvSpPr txBox="1"/>
      </xdr:nvSpPr>
      <xdr:spPr>
        <a:xfrm>
          <a:off x="6991456" y="4339212"/>
          <a:ext cx="3353322" cy="1290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/>
        </a:p>
      </xdr:txBody>
    </xdr:sp>
    <xdr:clientData/>
  </xdr:twoCellAnchor>
  <xdr:oneCellAnchor>
    <xdr:from>
      <xdr:col>3</xdr:col>
      <xdr:colOff>689924</xdr:colOff>
      <xdr:row>51</xdr:row>
      <xdr:rowOff>95777</xdr:rowOff>
    </xdr:from>
    <xdr:ext cx="3599447" cy="757772"/>
    <xdr:sp macro="" textlink="">
      <xdr:nvSpPr>
        <xdr:cNvPr id="31" name="20 CuadroTexto"/>
        <xdr:cNvSpPr txBox="1"/>
      </xdr:nvSpPr>
      <xdr:spPr>
        <a:xfrm>
          <a:off x="4080005" y="11341422"/>
          <a:ext cx="3599447" cy="757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25226</xdr:colOff>
      <xdr:row>30</xdr:row>
      <xdr:rowOff>6697</xdr:rowOff>
    </xdr:from>
    <xdr:to>
      <xdr:col>2</xdr:col>
      <xdr:colOff>259099</xdr:colOff>
      <xdr:row>36</xdr:row>
      <xdr:rowOff>160814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SpPr txBox="1"/>
      </xdr:nvSpPr>
      <xdr:spPr>
        <a:xfrm>
          <a:off x="25226" y="9912697"/>
          <a:ext cx="1757873" cy="1297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LUIS ENRIQUE FELIX TORRES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RESPONSABLE DE RESGUARDO </a:t>
          </a:r>
        </a:p>
        <a:p>
          <a:endParaRPr lang="es-MX" sz="900"/>
        </a:p>
      </xdr:txBody>
    </xdr:sp>
    <xdr:clientData/>
  </xdr:twoCellAnchor>
  <xdr:twoCellAnchor>
    <xdr:from>
      <xdr:col>0</xdr:col>
      <xdr:colOff>0</xdr:colOff>
      <xdr:row>0</xdr:row>
      <xdr:rowOff>73269</xdr:rowOff>
    </xdr:from>
    <xdr:to>
      <xdr:col>7</xdr:col>
      <xdr:colOff>10884</xdr:colOff>
      <xdr:row>2</xdr:row>
      <xdr:rowOff>609601</xdr:rowOff>
    </xdr:to>
    <xdr:sp macro="" textlink="">
      <xdr:nvSpPr>
        <xdr:cNvPr id="8" name="CuadroTexto 3">
          <a:extLst>
            <a:ext uri="{FF2B5EF4-FFF2-40B4-BE49-F238E27FC236}">
              <a16:creationId xmlns:a16="http://schemas.microsoft.com/office/drawing/2014/main" xmlns="" id="{00000000-0008-0000-0A00-000014000000}"/>
            </a:ext>
          </a:extLst>
        </xdr:cNvPr>
        <xdr:cNvSpPr txBox="1"/>
      </xdr:nvSpPr>
      <xdr:spPr>
        <a:xfrm>
          <a:off x="0" y="73269"/>
          <a:ext cx="6332972" cy="892211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10886</xdr:colOff>
      <xdr:row>0</xdr:row>
      <xdr:rowOff>62803</xdr:rowOff>
    </xdr:from>
    <xdr:to>
      <xdr:col>12</xdr:col>
      <xdr:colOff>1</xdr:colOff>
      <xdr:row>2</xdr:row>
      <xdr:rowOff>600076</xdr:rowOff>
    </xdr:to>
    <xdr:sp macro="" textlink="">
      <xdr:nvSpPr>
        <xdr:cNvPr id="9" name="CuadroTexto 3">
          <a:extLst>
            <a:ext uri="{FF2B5EF4-FFF2-40B4-BE49-F238E27FC236}">
              <a16:creationId xmlns:a16="http://schemas.microsoft.com/office/drawing/2014/main" xmlns="" id="{00000000-0008-0000-0A00-000015000000}"/>
            </a:ext>
          </a:extLst>
        </xdr:cNvPr>
        <xdr:cNvSpPr txBox="1"/>
      </xdr:nvSpPr>
      <xdr:spPr>
        <a:xfrm>
          <a:off x="6332974" y="62803"/>
          <a:ext cx="4217796" cy="893152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SAN JÓSE DE BÁCUM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319246</xdr:colOff>
      <xdr:row>30</xdr:row>
      <xdr:rowOff>14864</xdr:rowOff>
    </xdr:from>
    <xdr:to>
      <xdr:col>12</xdr:col>
      <xdr:colOff>0</xdr:colOff>
      <xdr:row>36</xdr:row>
      <xdr:rowOff>161362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0A00-000018000000}"/>
            </a:ext>
          </a:extLst>
        </xdr:cNvPr>
        <xdr:cNvSpPr txBox="1"/>
      </xdr:nvSpPr>
      <xdr:spPr>
        <a:xfrm>
          <a:off x="6415246" y="9920864"/>
          <a:ext cx="2728754" cy="12894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/>
        </a:p>
      </xdr:txBody>
    </xdr:sp>
    <xdr:clientData/>
  </xdr:twoCellAnchor>
  <xdr:twoCellAnchor editAs="oneCell">
    <xdr:from>
      <xdr:col>0</xdr:col>
      <xdr:colOff>261256</xdr:colOff>
      <xdr:row>2</xdr:row>
      <xdr:rowOff>0</xdr:rowOff>
    </xdr:from>
    <xdr:to>
      <xdr:col>1</xdr:col>
      <xdr:colOff>180461</xdr:colOff>
      <xdr:row>4</xdr:row>
      <xdr:rowOff>139998</xdr:rowOff>
    </xdr:to>
    <xdr:pic>
      <xdr:nvPicPr>
        <xdr:cNvPr id="17" name="16 Imagen">
          <a:extLst>
            <a:ext uri="{FF2B5EF4-FFF2-40B4-BE49-F238E27FC236}">
              <a16:creationId xmlns:a16="http://schemas.microsoft.com/office/drawing/2014/main" xmlns="" id="{00000000-0008-0000-0A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56" y="4762500"/>
          <a:ext cx="681205" cy="520998"/>
        </a:xfrm>
        <a:prstGeom prst="rect">
          <a:avLst/>
        </a:prstGeom>
      </xdr:spPr>
    </xdr:pic>
    <xdr:clientData/>
  </xdr:twoCellAnchor>
  <xdr:oneCellAnchor>
    <xdr:from>
      <xdr:col>2</xdr:col>
      <xdr:colOff>994367</xdr:colOff>
      <xdr:row>32</xdr:row>
      <xdr:rowOff>10467</xdr:rowOff>
    </xdr:from>
    <xdr:ext cx="3599447" cy="757772"/>
    <xdr:sp macro="" textlink="">
      <xdr:nvSpPr>
        <xdr:cNvPr id="20" name="19 CuadroTexto"/>
        <xdr:cNvSpPr txBox="1"/>
      </xdr:nvSpPr>
      <xdr:spPr>
        <a:xfrm>
          <a:off x="2289767" y="10297467"/>
          <a:ext cx="3599447" cy="757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twoCellAnchor>
    <xdr:from>
      <xdr:col>0</xdr:col>
      <xdr:colOff>0</xdr:colOff>
      <xdr:row>63</xdr:row>
      <xdr:rowOff>18830</xdr:rowOff>
    </xdr:from>
    <xdr:to>
      <xdr:col>2</xdr:col>
      <xdr:colOff>286516</xdr:colOff>
      <xdr:row>69</xdr:row>
      <xdr:rowOff>41692</xdr:rowOff>
    </xdr:to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SpPr txBox="1"/>
      </xdr:nvSpPr>
      <xdr:spPr>
        <a:xfrm>
          <a:off x="762000" y="11382155"/>
          <a:ext cx="2924941" cy="1165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LUIS ENRIQUE FELIX TORRES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RESPONSABLE DE RESGUARDO </a:t>
          </a:r>
        </a:p>
        <a:p>
          <a:endParaRPr lang="es-MX" sz="900"/>
        </a:p>
      </xdr:txBody>
    </xdr:sp>
    <xdr:clientData/>
  </xdr:twoCellAnchor>
  <xdr:twoCellAnchor>
    <xdr:from>
      <xdr:col>7</xdr:col>
      <xdr:colOff>217014</xdr:colOff>
      <xdr:row>62</xdr:row>
      <xdr:rowOff>153629</xdr:rowOff>
    </xdr:from>
    <xdr:to>
      <xdr:col>12</xdr:col>
      <xdr:colOff>63652</xdr:colOff>
      <xdr:row>69</xdr:row>
      <xdr:rowOff>61452</xdr:rowOff>
    </xdr:to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SpPr txBox="1"/>
      </xdr:nvSpPr>
      <xdr:spPr>
        <a:xfrm>
          <a:off x="7427439" y="11326454"/>
          <a:ext cx="3694738" cy="1241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endParaRPr lang="es-MX" sz="900"/>
        </a:p>
        <a:p>
          <a:pPr algn="ctr"/>
          <a:endParaRPr lang="es-MX" sz="900"/>
        </a:p>
      </xdr:txBody>
    </xdr:sp>
    <xdr:clientData/>
  </xdr:twoCellAnchor>
  <xdr:twoCellAnchor>
    <xdr:from>
      <xdr:col>0</xdr:col>
      <xdr:colOff>10887</xdr:colOff>
      <xdr:row>40</xdr:row>
      <xdr:rowOff>24740</xdr:rowOff>
    </xdr:from>
    <xdr:to>
      <xdr:col>6</xdr:col>
      <xdr:colOff>0</xdr:colOff>
      <xdr:row>47</xdr:row>
      <xdr:rowOff>181427</xdr:rowOff>
    </xdr:to>
    <xdr:sp macro="" textlink="">
      <xdr:nvSpPr>
        <xdr:cNvPr id="24" name="CuadroTexto 3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SpPr txBox="1"/>
      </xdr:nvSpPr>
      <xdr:spPr>
        <a:xfrm>
          <a:off x="772887" y="7130390"/>
          <a:ext cx="5675538" cy="1490187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 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>
            <a:effectLst/>
          </a:endParaRPr>
        </a:p>
        <a:p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>
            <a:effectLst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783773</xdr:colOff>
      <xdr:row>40</xdr:row>
      <xdr:rowOff>21772</xdr:rowOff>
    </xdr:from>
    <xdr:to>
      <xdr:col>12</xdr:col>
      <xdr:colOff>1</xdr:colOff>
      <xdr:row>48</xdr:row>
      <xdr:rowOff>0</xdr:rowOff>
    </xdr:to>
    <xdr:sp macro="" textlink="">
      <xdr:nvSpPr>
        <xdr:cNvPr id="25" name="CuadroTexto 15">
          <a:extLst>
            <a:ext uri="{FF2B5EF4-FFF2-40B4-BE49-F238E27FC236}">
              <a16:creationId xmlns:a16="http://schemas.microsoft.com/office/drawing/2014/main" xmlns="" id="{00000000-0008-0000-0B00-000010000000}"/>
            </a:ext>
          </a:extLst>
        </xdr:cNvPr>
        <xdr:cNvSpPr txBox="1"/>
      </xdr:nvSpPr>
      <xdr:spPr>
        <a:xfrm>
          <a:off x="6451148" y="7127422"/>
          <a:ext cx="4607378" cy="1502228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H. AYUNTAMIENTO DE BÁCUM, SONORA</a:t>
          </a:r>
          <a:endParaRPr lang="es-MX">
            <a:effectLst/>
          </a:endParaRP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CENTROS DE COMPUTO DE APRENDIZAJE</a:t>
          </a: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 SAN JÓSE DE BÁCUM</a:t>
          </a:r>
          <a:endParaRPr lang="es-MX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  <xdr:oneCellAnchor>
    <xdr:from>
      <xdr:col>0</xdr:col>
      <xdr:colOff>272145</xdr:colOff>
      <xdr:row>40</xdr:row>
      <xdr:rowOff>144484</xdr:rowOff>
    </xdr:from>
    <xdr:ext cx="1058108" cy="799479"/>
    <xdr:pic>
      <xdr:nvPicPr>
        <xdr:cNvPr id="26" name="14 Imagen">
          <a:extLst>
            <a:ext uri="{FF2B5EF4-FFF2-40B4-BE49-F238E27FC236}">
              <a16:creationId xmlns:a16="http://schemas.microsoft.com/office/drawing/2014/main" xmlns="" id="{00000000-0008-0000-0B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145" y="7250134"/>
          <a:ext cx="1058108" cy="799479"/>
        </a:xfrm>
        <a:prstGeom prst="rect">
          <a:avLst/>
        </a:prstGeom>
      </xdr:spPr>
    </xdr:pic>
    <xdr:clientData/>
  </xdr:oneCellAnchor>
  <xdr:oneCellAnchor>
    <xdr:from>
      <xdr:col>2</xdr:col>
      <xdr:colOff>522338</xdr:colOff>
      <xdr:row>65</xdr:row>
      <xdr:rowOff>61452</xdr:rowOff>
    </xdr:from>
    <xdr:ext cx="3599447" cy="757772"/>
    <xdr:sp macro="" textlink="">
      <xdr:nvSpPr>
        <xdr:cNvPr id="27" name="17 CuadroTexto"/>
        <xdr:cNvSpPr txBox="1"/>
      </xdr:nvSpPr>
      <xdr:spPr>
        <a:xfrm>
          <a:off x="3922763" y="11805777"/>
          <a:ext cx="3599447" cy="757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1221442</xdr:colOff>
      <xdr:row>3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2D00-000002000000}"/>
            </a:ext>
          </a:extLst>
        </xdr:cNvPr>
        <xdr:cNvSpPr txBox="1"/>
      </xdr:nvSpPr>
      <xdr:spPr>
        <a:xfrm>
          <a:off x="0" y="190500"/>
          <a:ext cx="7855324" cy="1277791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1221442</xdr:colOff>
      <xdr:row>1</xdr:row>
      <xdr:rowOff>1</xdr:rowOff>
    </xdr:from>
    <xdr:to>
      <xdr:col>12</xdr:col>
      <xdr:colOff>0</xdr:colOff>
      <xdr:row>3</xdr:row>
      <xdr:rowOff>4083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xmlns="" id="{00000000-0008-0000-2D00-000003000000}"/>
            </a:ext>
          </a:extLst>
        </xdr:cNvPr>
        <xdr:cNvSpPr txBox="1"/>
      </xdr:nvSpPr>
      <xdr:spPr>
        <a:xfrm>
          <a:off x="7855324" y="190501"/>
          <a:ext cx="4336676" cy="1303964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OBRAS PUBLICAS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7</xdr:col>
      <xdr:colOff>257175</xdr:colOff>
      <xdr:row>34</xdr:row>
      <xdr:rowOff>53154</xdr:rowOff>
    </xdr:from>
    <xdr:to>
      <xdr:col>12</xdr:col>
      <xdr:colOff>6912</xdr:colOff>
      <xdr:row>41</xdr:row>
      <xdr:rowOff>157442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2D00-000005000000}"/>
            </a:ext>
          </a:extLst>
        </xdr:cNvPr>
        <xdr:cNvSpPr txBox="1"/>
      </xdr:nvSpPr>
      <xdr:spPr>
        <a:xfrm>
          <a:off x="6724650" y="8406579"/>
          <a:ext cx="2797737" cy="1437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0</xdr:colOff>
      <xdr:row>34</xdr:row>
      <xdr:rowOff>91888</xdr:rowOff>
    </xdr:from>
    <xdr:to>
      <xdr:col>2</xdr:col>
      <xdr:colOff>605118</xdr:colOff>
      <xdr:row>41</xdr:row>
      <xdr:rowOff>168088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xmlns="" id="{00000000-0008-0000-2D00-000006000000}"/>
            </a:ext>
          </a:extLst>
        </xdr:cNvPr>
        <xdr:cNvSpPr txBox="1"/>
      </xdr:nvSpPr>
      <xdr:spPr>
        <a:xfrm>
          <a:off x="0" y="8445313"/>
          <a:ext cx="3234018" cy="1409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/>
            <a:t>ING.MARIO</a:t>
          </a:r>
          <a:r>
            <a:rPr lang="es-MX" sz="1100" b="1" baseline="0"/>
            <a:t> RUBÉN BARBA ISLAS </a:t>
          </a:r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twoCellAnchor editAs="oneCell">
    <xdr:from>
      <xdr:col>0</xdr:col>
      <xdr:colOff>140970</xdr:colOff>
      <xdr:row>1</xdr:row>
      <xdr:rowOff>50346</xdr:rowOff>
    </xdr:from>
    <xdr:to>
      <xdr:col>1</xdr:col>
      <xdr:colOff>1123950</xdr:colOff>
      <xdr:row>2</xdr:row>
      <xdr:rowOff>590551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2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" y="240846"/>
          <a:ext cx="1744980" cy="721180"/>
        </a:xfrm>
        <a:prstGeom prst="rect">
          <a:avLst/>
        </a:prstGeom>
      </xdr:spPr>
    </xdr:pic>
    <xdr:clientData/>
  </xdr:twoCellAnchor>
  <xdr:oneCellAnchor>
    <xdr:from>
      <xdr:col>2</xdr:col>
      <xdr:colOff>381000</xdr:colOff>
      <xdr:row>37</xdr:row>
      <xdr:rowOff>186578</xdr:rowOff>
    </xdr:from>
    <xdr:ext cx="3648075" cy="953466"/>
    <xdr:sp macro="" textlink="">
      <xdr:nvSpPr>
        <xdr:cNvPr id="7" name="6 CuadroTexto"/>
        <xdr:cNvSpPr txBox="1"/>
      </xdr:nvSpPr>
      <xdr:spPr>
        <a:xfrm>
          <a:off x="3009900" y="9111503"/>
          <a:ext cx="3648075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________________________________________</a:t>
          </a:r>
          <a:endParaRPr lang="es-MX">
            <a:effectLst/>
          </a:endParaRPr>
        </a:p>
        <a:p>
          <a:pPr algn="ctr"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ING. XIMENA GIL ROMERO</a:t>
          </a:r>
          <a:endParaRPr lang="es-MX">
            <a:effectLst/>
          </a:endParaRPr>
        </a:p>
        <a:p>
          <a:pPr algn="ctr"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  <xdr:twoCellAnchor>
    <xdr:from>
      <xdr:col>6</xdr:col>
      <xdr:colOff>1095375</xdr:colOff>
      <xdr:row>45</xdr:row>
      <xdr:rowOff>168088</xdr:rowOff>
    </xdr:from>
    <xdr:to>
      <xdr:col>12</xdr:col>
      <xdr:colOff>1</xdr:colOff>
      <xdr:row>50</xdr:row>
      <xdr:rowOff>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2E00-000002000000}"/>
            </a:ext>
          </a:extLst>
        </xdr:cNvPr>
        <xdr:cNvSpPr txBox="1"/>
      </xdr:nvSpPr>
      <xdr:spPr>
        <a:xfrm>
          <a:off x="7191375" y="11441206"/>
          <a:ext cx="3431802" cy="1176618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OBRAS PUBLICAS</a:t>
          </a:r>
          <a:endParaRPr lang="es-MX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/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0</xdr:col>
      <xdr:colOff>0</xdr:colOff>
      <xdr:row>45</xdr:row>
      <xdr:rowOff>168088</xdr:rowOff>
    </xdr:from>
    <xdr:to>
      <xdr:col>6</xdr:col>
      <xdr:colOff>1097359</xdr:colOff>
      <xdr:row>50</xdr:row>
      <xdr:rowOff>5380</xdr:rowOff>
    </xdr:to>
    <xdr:sp macro="" textlink="">
      <xdr:nvSpPr>
        <xdr:cNvPr id="15" name="CuadroTexto 3">
          <a:extLst>
            <a:ext uri="{FF2B5EF4-FFF2-40B4-BE49-F238E27FC236}">
              <a16:creationId xmlns:a16="http://schemas.microsoft.com/office/drawing/2014/main" xmlns="" id="{00000000-0008-0000-2E00-000003000000}"/>
            </a:ext>
          </a:extLst>
        </xdr:cNvPr>
        <xdr:cNvSpPr txBox="1"/>
      </xdr:nvSpPr>
      <xdr:spPr>
        <a:xfrm>
          <a:off x="0" y="11441206"/>
          <a:ext cx="7193359" cy="1181998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2021-2024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414619</xdr:colOff>
      <xdr:row>46</xdr:row>
      <xdr:rowOff>89648</xdr:rowOff>
    </xdr:from>
    <xdr:ext cx="1690406" cy="700928"/>
    <xdr:pic>
      <xdr:nvPicPr>
        <xdr:cNvPr id="16" name="3 Imagen">
          <a:extLst>
            <a:ext uri="{FF2B5EF4-FFF2-40B4-BE49-F238E27FC236}">
              <a16:creationId xmlns:a16="http://schemas.microsoft.com/office/drawing/2014/main" xmlns="" id="{00000000-0008-0000-2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619" y="11233898"/>
          <a:ext cx="1690406" cy="700928"/>
        </a:xfrm>
        <a:prstGeom prst="rect">
          <a:avLst/>
        </a:prstGeom>
      </xdr:spPr>
    </xdr:pic>
    <xdr:clientData/>
  </xdr:oneCellAnchor>
  <xdr:twoCellAnchor>
    <xdr:from>
      <xdr:col>6</xdr:col>
      <xdr:colOff>609554</xdr:colOff>
      <xdr:row>69</xdr:row>
      <xdr:rowOff>73670</xdr:rowOff>
    </xdr:from>
    <xdr:to>
      <xdr:col>10</xdr:col>
      <xdr:colOff>313764</xdr:colOff>
      <xdr:row>77</xdr:row>
      <xdr:rowOff>38403</xdr:rowOff>
    </xdr:to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xmlns="" id="{00000000-0008-0000-2E00-000008000000}"/>
            </a:ext>
          </a:extLst>
        </xdr:cNvPr>
        <xdr:cNvSpPr txBox="1"/>
      </xdr:nvSpPr>
      <xdr:spPr>
        <a:xfrm>
          <a:off x="6537466" y="16523905"/>
          <a:ext cx="3346122" cy="1488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0</xdr:colOff>
      <xdr:row>69</xdr:row>
      <xdr:rowOff>171801</xdr:rowOff>
    </xdr:from>
    <xdr:to>
      <xdr:col>2</xdr:col>
      <xdr:colOff>416719</xdr:colOff>
      <xdr:row>77</xdr:row>
      <xdr:rowOff>8685</xdr:rowOff>
    </xdr:to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xmlns="" id="{00000000-0008-0000-2E00-000009000000}"/>
            </a:ext>
          </a:extLst>
        </xdr:cNvPr>
        <xdr:cNvSpPr txBox="1"/>
      </xdr:nvSpPr>
      <xdr:spPr>
        <a:xfrm>
          <a:off x="0" y="16431536"/>
          <a:ext cx="3050101" cy="1360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/>
            <a:t>ING.MARIO</a:t>
          </a:r>
          <a:r>
            <a:rPr lang="es-MX" sz="1100" b="1" baseline="0"/>
            <a:t> RUBÉN BARBA ISLAS </a:t>
          </a:r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oneCellAnchor>
    <xdr:from>
      <xdr:col>1</xdr:col>
      <xdr:colOff>1865544</xdr:colOff>
      <xdr:row>73</xdr:row>
      <xdr:rowOff>29766</xdr:rowOff>
    </xdr:from>
    <xdr:ext cx="3761607" cy="781240"/>
    <xdr:sp macro="" textlink="">
      <xdr:nvSpPr>
        <xdr:cNvPr id="19" name="6 CuadroTexto"/>
        <xdr:cNvSpPr txBox="1"/>
      </xdr:nvSpPr>
      <xdr:spPr>
        <a:xfrm>
          <a:off x="2627544" y="17242001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________________________________________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twoCellAnchor>
    <xdr:from>
      <xdr:col>0</xdr:col>
      <xdr:colOff>11206</xdr:colOff>
      <xdr:row>84</xdr:row>
      <xdr:rowOff>38099</xdr:rowOff>
    </xdr:from>
    <xdr:to>
      <xdr:col>7</xdr:col>
      <xdr:colOff>179294</xdr:colOff>
      <xdr:row>89</xdr:row>
      <xdr:rowOff>169544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xmlns="" id="{00000000-0008-0000-4F00-000002000000}"/>
            </a:ext>
          </a:extLst>
        </xdr:cNvPr>
        <xdr:cNvSpPr txBox="1"/>
      </xdr:nvSpPr>
      <xdr:spPr>
        <a:xfrm>
          <a:off x="11206" y="18164174"/>
          <a:ext cx="6635563" cy="108394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Transporte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179294</xdr:colOff>
      <xdr:row>84</xdr:row>
      <xdr:rowOff>28574</xdr:rowOff>
    </xdr:from>
    <xdr:to>
      <xdr:col>14</xdr:col>
      <xdr:colOff>1</xdr:colOff>
      <xdr:row>89</xdr:row>
      <xdr:rowOff>170089</xdr:rowOff>
    </xdr:to>
    <xdr:sp macro="" textlink="">
      <xdr:nvSpPr>
        <xdr:cNvPr id="27" name="CuadroTexto 3">
          <a:extLst>
            <a:ext uri="{FF2B5EF4-FFF2-40B4-BE49-F238E27FC236}">
              <a16:creationId xmlns:a16="http://schemas.microsoft.com/office/drawing/2014/main" xmlns="" id="{00000000-0008-0000-4F00-000003000000}"/>
            </a:ext>
          </a:extLst>
        </xdr:cNvPr>
        <xdr:cNvSpPr txBox="1"/>
      </xdr:nvSpPr>
      <xdr:spPr>
        <a:xfrm>
          <a:off x="6646769" y="18154649"/>
          <a:ext cx="4106957" cy="109401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OBRAS PUBLICAS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329294</xdr:colOff>
      <xdr:row>97</xdr:row>
      <xdr:rowOff>140152</xdr:rowOff>
    </xdr:from>
    <xdr:to>
      <xdr:col>7</xdr:col>
      <xdr:colOff>323851</xdr:colOff>
      <xdr:row>104</xdr:row>
      <xdr:rowOff>152399</xdr:rowOff>
    </xdr:to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xmlns="" id="{00000000-0008-0000-4F00-000004000000}"/>
            </a:ext>
          </a:extLst>
        </xdr:cNvPr>
        <xdr:cNvSpPr txBox="1"/>
      </xdr:nvSpPr>
      <xdr:spPr>
        <a:xfrm>
          <a:off x="2958194" y="20495077"/>
          <a:ext cx="3833132" cy="1345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ING.XIMENA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GIL ROMERO 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TITULAR DEL ORGANO DE CONTROL Y EVALUACIÓN GUBERNAMENTAL</a:t>
          </a:r>
          <a:endParaRPr lang="es-MX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96</xdr:row>
      <xdr:rowOff>42724</xdr:rowOff>
    </xdr:from>
    <xdr:to>
      <xdr:col>2</xdr:col>
      <xdr:colOff>28575</xdr:colOff>
      <xdr:row>104</xdr:row>
      <xdr:rowOff>174170</xdr:rowOff>
    </xdr:to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xmlns="" id="{00000000-0008-0000-4F00-000006000000}"/>
            </a:ext>
          </a:extLst>
        </xdr:cNvPr>
        <xdr:cNvSpPr txBox="1"/>
      </xdr:nvSpPr>
      <xdr:spPr>
        <a:xfrm>
          <a:off x="0" y="20207149"/>
          <a:ext cx="2657475" cy="1655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 i="1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 baseline="0">
              <a:latin typeface="+mn-lt"/>
              <a:cs typeface="Arial" panose="020B0604020202020204" pitchFamily="34" charset="0"/>
            </a:rPr>
            <a:t>ING. MARIO RUBÉN BARBA ISLAS</a:t>
          </a:r>
        </a:p>
        <a:p>
          <a:pPr algn="ctr"/>
          <a:r>
            <a:rPr lang="es-MX" sz="1100" b="1" baseline="0">
              <a:latin typeface="+mn-lt"/>
              <a:cs typeface="Arial" panose="020B0604020202020204" pitchFamily="34" charset="0"/>
            </a:rPr>
            <a:t>RESPONSABLE DE RESGUARDO</a:t>
          </a:r>
          <a:endParaRPr lang="es-MX" sz="900" b="1" baseline="0">
            <a:latin typeface="+mn-lt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263898</xdr:colOff>
      <xdr:row>84</xdr:row>
      <xdr:rowOff>103093</xdr:rowOff>
    </xdr:from>
    <xdr:ext cx="2070745" cy="1030941"/>
    <xdr:pic>
      <xdr:nvPicPr>
        <xdr:cNvPr id="30" name="5 Imagen">
          <a:extLst>
            <a:ext uri="{FF2B5EF4-FFF2-40B4-BE49-F238E27FC236}">
              <a16:creationId xmlns:a16="http://schemas.microsoft.com/office/drawing/2014/main" xmlns="" id="{00000000-0008-0000-4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98" y="18229168"/>
          <a:ext cx="2070745" cy="1030941"/>
        </a:xfrm>
        <a:prstGeom prst="rect">
          <a:avLst/>
        </a:prstGeom>
      </xdr:spPr>
    </xdr:pic>
    <xdr:clientData/>
  </xdr:oneCellAnchor>
  <xdr:twoCellAnchor>
    <xdr:from>
      <xdr:col>7</xdr:col>
      <xdr:colOff>695325</xdr:colOff>
      <xdr:row>97</xdr:row>
      <xdr:rowOff>174170</xdr:rowOff>
    </xdr:from>
    <xdr:to>
      <xdr:col>13</xdr:col>
      <xdr:colOff>289108</xdr:colOff>
      <xdr:row>105</xdr:row>
      <xdr:rowOff>38008</xdr:rowOff>
    </xdr:to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xmlns="" id="{00000000-0008-0000-4F00-000008000000}"/>
            </a:ext>
          </a:extLst>
        </xdr:cNvPr>
        <xdr:cNvSpPr txBox="1"/>
      </xdr:nvSpPr>
      <xdr:spPr>
        <a:xfrm>
          <a:off x="7162800" y="20529095"/>
          <a:ext cx="3156133" cy="1387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 MARIAN CORTEZ HERRERA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SINDICO MUNICIPAL DE BACUM   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2</xdr:row>
      <xdr:rowOff>112045</xdr:rowOff>
    </xdr:from>
    <xdr:to>
      <xdr:col>7</xdr:col>
      <xdr:colOff>43294</xdr:colOff>
      <xdr:row>4</xdr:row>
      <xdr:rowOff>3504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70658" y="493045"/>
          <a:ext cx="4606636" cy="27245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RESGUARDO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PÚBLICA MUNICIPAL PERÍODO:   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43295</xdr:colOff>
      <xdr:row>2</xdr:row>
      <xdr:rowOff>109930</xdr:rowOff>
    </xdr:from>
    <xdr:to>
      <xdr:col>12</xdr:col>
      <xdr:colOff>615950</xdr:colOff>
      <xdr:row>3</xdr:row>
      <xdr:rowOff>913960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377295" y="490930"/>
          <a:ext cx="4382655" cy="27063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PLANTAS PURIFICADORAS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 VILLA GUADALUPE (EN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FUNSION)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318729</xdr:colOff>
      <xdr:row>219</xdr:row>
      <xdr:rowOff>6506</xdr:rowOff>
    </xdr:from>
    <xdr:to>
      <xdr:col>2</xdr:col>
      <xdr:colOff>2618607</xdr:colOff>
      <xdr:row>226</xdr:row>
      <xdr:rowOff>44606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318729" y="40392506"/>
          <a:ext cx="1966503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  <a:endParaRPr lang="es-MX" sz="1000">
            <a:effectLst/>
          </a:endParaRPr>
        </a:p>
        <a:p>
          <a:pPr algn="ctr"/>
          <a:r>
            <a:rPr lang="es-MX" sz="1000" b="1"/>
            <a:t>RESPONSABLES DE RESGUARDO</a:t>
          </a:r>
        </a:p>
        <a:p>
          <a:pPr algn="ctr"/>
          <a:r>
            <a:rPr lang="es-MX" sz="1000" b="1"/>
            <a:t>ING.</a:t>
          </a:r>
          <a:r>
            <a:rPr lang="es-MX" sz="1000" b="1" baseline="0"/>
            <a:t> MARIO RUBEN BARBA ISLAS </a:t>
          </a:r>
          <a:endParaRPr lang="es-MX" sz="1000" b="1"/>
        </a:p>
      </xdr:txBody>
    </xdr:sp>
    <xdr:clientData/>
  </xdr:twoCellAnchor>
  <xdr:twoCellAnchor>
    <xdr:from>
      <xdr:col>7</xdr:col>
      <xdr:colOff>77932</xdr:colOff>
      <xdr:row>217</xdr:row>
      <xdr:rowOff>165812</xdr:rowOff>
    </xdr:from>
    <xdr:to>
      <xdr:col>13</xdr:col>
      <xdr:colOff>0</xdr:colOff>
      <xdr:row>225</xdr:row>
      <xdr:rowOff>34638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5411932" y="40170812"/>
          <a:ext cx="4494068" cy="1392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/>
        </a:p>
      </xdr:txBody>
    </xdr:sp>
    <xdr:clientData/>
  </xdr:twoCellAnchor>
  <xdr:twoCellAnchor>
    <xdr:from>
      <xdr:col>3</xdr:col>
      <xdr:colOff>457200</xdr:colOff>
      <xdr:row>198</xdr:row>
      <xdr:rowOff>0</xdr:rowOff>
    </xdr:from>
    <xdr:to>
      <xdr:col>9</xdr:col>
      <xdr:colOff>643889</xdr:colOff>
      <xdr:row>198</xdr:row>
      <xdr:rowOff>104775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743200" y="36576000"/>
          <a:ext cx="4758689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MIGUEL ANGEL PARRA RODRIGUEZ</a:t>
          </a:r>
          <a:endParaRPr lang="es-MX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TITULAR</a:t>
          </a:r>
          <a:r>
            <a:rPr lang="es-MX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DEL ORGANO DE CONTROL Y EVALUACION GUBERNAMENTAL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318534</xdr:colOff>
      <xdr:row>189</xdr:row>
      <xdr:rowOff>15462</xdr:rowOff>
    </xdr:from>
    <xdr:to>
      <xdr:col>2</xdr:col>
      <xdr:colOff>2330436</xdr:colOff>
      <xdr:row>195</xdr:row>
      <xdr:rowOff>91662</xdr:rowOff>
    </xdr:to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18534" y="34876962"/>
          <a:ext cx="1964277" cy="1219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</a:p>
        <a:p>
          <a:pPr algn="ctr"/>
          <a:r>
            <a:rPr lang="es-MX" sz="1000" b="1"/>
            <a:t>RESPONSABLE DE RESGUARDO</a:t>
          </a:r>
        </a:p>
        <a:p>
          <a:pPr algn="ctr"/>
          <a:r>
            <a:rPr lang="es-MX" sz="1000" b="1"/>
            <a:t>ING.MARIO RUBÉN</a:t>
          </a:r>
          <a:r>
            <a:rPr lang="es-MX" sz="1000" b="1" baseline="0"/>
            <a:t> BARBA ISALAS</a:t>
          </a:r>
          <a:endParaRPr lang="es-MX" sz="1000" b="1"/>
        </a:p>
      </xdr:txBody>
    </xdr:sp>
    <xdr:clientData/>
  </xdr:twoCellAnchor>
  <xdr:twoCellAnchor>
    <xdr:from>
      <xdr:col>7</xdr:col>
      <xdr:colOff>155864</xdr:colOff>
      <xdr:row>186</xdr:row>
      <xdr:rowOff>190004</xdr:rowOff>
    </xdr:from>
    <xdr:to>
      <xdr:col>13</xdr:col>
      <xdr:colOff>8659</xdr:colOff>
      <xdr:row>196</xdr:row>
      <xdr:rowOff>164521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5489864" y="34480004"/>
          <a:ext cx="4424795" cy="1879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/>
        </a:p>
      </xdr:txBody>
    </xdr:sp>
    <xdr:clientData/>
  </xdr:twoCellAnchor>
  <xdr:twoCellAnchor>
    <xdr:from>
      <xdr:col>0</xdr:col>
      <xdr:colOff>299604</xdr:colOff>
      <xdr:row>155</xdr:row>
      <xdr:rowOff>27460</xdr:rowOff>
    </xdr:from>
    <xdr:to>
      <xdr:col>2</xdr:col>
      <xdr:colOff>2042332</xdr:colOff>
      <xdr:row>161</xdr:row>
      <xdr:rowOff>112196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299604" y="28602460"/>
          <a:ext cx="1990378" cy="1227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</a:p>
        <a:p>
          <a:pPr algn="ctr"/>
          <a:r>
            <a:rPr lang="es-MX" sz="1000" b="1"/>
            <a:t>RESPONSABLE</a:t>
          </a:r>
          <a:r>
            <a:rPr lang="es-MX" sz="1000" b="1" baseline="0"/>
            <a:t> DE RESGUARDO</a:t>
          </a:r>
        </a:p>
        <a:p>
          <a:pPr algn="ctr"/>
          <a:r>
            <a:rPr lang="es-MX" sz="1000" b="1" baseline="0"/>
            <a:t>ING.MARIO RUBÉN BARBA ISLAS</a:t>
          </a:r>
          <a:endParaRPr lang="es-MX" sz="1000" b="1"/>
        </a:p>
      </xdr:txBody>
    </xdr:sp>
    <xdr:clientData/>
  </xdr:twoCellAnchor>
  <xdr:twoCellAnchor>
    <xdr:from>
      <xdr:col>7</xdr:col>
      <xdr:colOff>77932</xdr:colOff>
      <xdr:row>152</xdr:row>
      <xdr:rowOff>33647</xdr:rowOff>
    </xdr:from>
    <xdr:to>
      <xdr:col>12</xdr:col>
      <xdr:colOff>409204</xdr:colOff>
      <xdr:row>163</xdr:row>
      <xdr:rowOff>34636</xdr:rowOff>
    </xdr:to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5411932" y="28037147"/>
          <a:ext cx="4141272" cy="20964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/>
        </a:p>
      </xdr:txBody>
    </xdr:sp>
    <xdr:clientData/>
  </xdr:twoCellAnchor>
  <xdr:twoCellAnchor>
    <xdr:from>
      <xdr:col>0</xdr:col>
      <xdr:colOff>309130</xdr:colOff>
      <xdr:row>123</xdr:row>
      <xdr:rowOff>7174</xdr:rowOff>
    </xdr:from>
    <xdr:to>
      <xdr:col>2</xdr:col>
      <xdr:colOff>2057152</xdr:colOff>
      <xdr:row>129</xdr:row>
      <xdr:rowOff>35749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309130" y="22676674"/>
          <a:ext cx="1976622" cy="1171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1000"/>
            <a:t>_______________________________</a:t>
          </a:r>
        </a:p>
        <a:p>
          <a:pPr algn="ctr"/>
          <a:r>
            <a:rPr lang="es-MX" sz="1000" b="1"/>
            <a:t>RESPONSABLE DE RESGUARDO </a:t>
          </a:r>
        </a:p>
        <a:p>
          <a:pPr algn="ctr"/>
          <a:r>
            <a:rPr lang="es-MX" sz="1000" b="1"/>
            <a:t>ING. MARIO RUBÉN BARBA ISLAS</a:t>
          </a:r>
        </a:p>
      </xdr:txBody>
    </xdr:sp>
    <xdr:clientData/>
  </xdr:twoCellAnchor>
  <xdr:twoCellAnchor>
    <xdr:from>
      <xdr:col>7</xdr:col>
      <xdr:colOff>138546</xdr:colOff>
      <xdr:row>120</xdr:row>
      <xdr:rowOff>112568</xdr:rowOff>
    </xdr:from>
    <xdr:to>
      <xdr:col>13</xdr:col>
      <xdr:colOff>25978</xdr:colOff>
      <xdr:row>130</xdr:row>
      <xdr:rowOff>173181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5472546" y="22210568"/>
          <a:ext cx="4459432" cy="19656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/>
        </a:p>
      </xdr:txBody>
    </xdr:sp>
    <xdr:clientData/>
  </xdr:twoCellAnchor>
  <xdr:twoCellAnchor>
    <xdr:from>
      <xdr:col>0</xdr:col>
      <xdr:colOff>303439</xdr:colOff>
      <xdr:row>91</xdr:row>
      <xdr:rowOff>8660</xdr:rowOff>
    </xdr:from>
    <xdr:to>
      <xdr:col>2</xdr:col>
      <xdr:colOff>1838101</xdr:colOff>
      <xdr:row>98</xdr:row>
      <xdr:rowOff>103910</xdr:rowOff>
    </xdr:to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303439" y="16772660"/>
          <a:ext cx="1982337" cy="142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  </a:t>
          </a:r>
        </a:p>
        <a:p>
          <a:pPr algn="ctr"/>
          <a:r>
            <a:rPr lang="es-MX" sz="1000" b="1"/>
            <a:t>RESPONSABLE DE RESGUARDO</a:t>
          </a:r>
        </a:p>
        <a:p>
          <a:pPr algn="ctr"/>
          <a:r>
            <a:rPr lang="es-MX" sz="1000" b="1"/>
            <a:t>ING.MARIO RUBÉN BARBA ISLAS</a:t>
          </a:r>
        </a:p>
      </xdr:txBody>
    </xdr:sp>
    <xdr:clientData/>
  </xdr:twoCellAnchor>
  <xdr:twoCellAnchor>
    <xdr:from>
      <xdr:col>7</xdr:col>
      <xdr:colOff>285751</xdr:colOff>
      <xdr:row>89</xdr:row>
      <xdr:rowOff>57151</xdr:rowOff>
    </xdr:from>
    <xdr:to>
      <xdr:col>12</xdr:col>
      <xdr:colOff>449283</xdr:colOff>
      <xdr:row>98</xdr:row>
      <xdr:rowOff>112568</xdr:rowOff>
    </xdr:to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5619751" y="16440151"/>
          <a:ext cx="3973532" cy="1769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2226</xdr:colOff>
      <xdr:row>56</xdr:row>
      <xdr:rowOff>0</xdr:rowOff>
    </xdr:from>
    <xdr:to>
      <xdr:col>2</xdr:col>
      <xdr:colOff>1922588</xdr:colOff>
      <xdr:row>64</xdr:row>
      <xdr:rowOff>51954</xdr:rowOff>
    </xdr:to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764226" y="10287000"/>
          <a:ext cx="1520312" cy="15759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_________________________________</a:t>
          </a:r>
        </a:p>
        <a:p>
          <a:pPr algn="ctr"/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RESPONSABLE</a:t>
          </a:r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DE RESGUARDO</a:t>
          </a:r>
        </a:p>
        <a:p>
          <a:pPr algn="ctr"/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ING.MARIO RUBÉN BARBA ISLAS</a:t>
          </a:r>
          <a:endParaRPr lang="es-MX" sz="1000" b="1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268432</xdr:colOff>
      <xdr:row>54</xdr:row>
      <xdr:rowOff>90676</xdr:rowOff>
    </xdr:from>
    <xdr:to>
      <xdr:col>13</xdr:col>
      <xdr:colOff>27465</xdr:colOff>
      <xdr:row>66</xdr:row>
      <xdr:rowOff>103909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5602432" y="9996676"/>
          <a:ext cx="4331033" cy="2299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302492</xdr:colOff>
      <xdr:row>19</xdr:row>
      <xdr:rowOff>72050</xdr:rowOff>
    </xdr:from>
    <xdr:to>
      <xdr:col>2</xdr:col>
      <xdr:colOff>2137449</xdr:colOff>
      <xdr:row>27</xdr:row>
      <xdr:rowOff>113695</xdr:rowOff>
    </xdr:to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302492" y="3501050"/>
          <a:ext cx="1987357" cy="1565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>
            <a:latin typeface="+mn-lt"/>
          </a:endParaRPr>
        </a:p>
        <a:p>
          <a:pPr algn="ctr"/>
          <a:r>
            <a:rPr lang="es-MX" sz="1000">
              <a:latin typeface="+mn-lt"/>
            </a:rPr>
            <a:t>_______________________________</a:t>
          </a:r>
        </a:p>
        <a:p>
          <a:pPr algn="ctr"/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RESPONSABLE DE RESGUADO </a:t>
          </a:r>
        </a:p>
        <a:p>
          <a:pPr algn="ctr"/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ING. MARIO</a:t>
          </a:r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RUBÉN BARBA ISALAS</a:t>
          </a:r>
          <a:endParaRPr lang="es-MX" sz="1000" b="1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254094</xdr:colOff>
      <xdr:row>18</xdr:row>
      <xdr:rowOff>93904</xdr:rowOff>
    </xdr:from>
    <xdr:to>
      <xdr:col>13</xdr:col>
      <xdr:colOff>518717</xdr:colOff>
      <xdr:row>27</xdr:row>
      <xdr:rowOff>103910</xdr:rowOff>
    </xdr:to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4826094" y="3332404"/>
          <a:ext cx="5598623" cy="17245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6046</xdr:colOff>
      <xdr:row>39</xdr:row>
      <xdr:rowOff>77932</xdr:rowOff>
    </xdr:from>
    <xdr:to>
      <xdr:col>6</xdr:col>
      <xdr:colOff>268432</xdr:colOff>
      <xdr:row>41</xdr:row>
      <xdr:rowOff>909562</xdr:rowOff>
    </xdr:to>
    <xdr:sp macro="" textlink="">
      <xdr:nvSpPr>
        <xdr:cNvPr id="19" name="CuadroTexto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326432" y="7723909"/>
          <a:ext cx="6488273" cy="1195312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PÚBLICA MUNICIPAL PERÍODO:   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277092</xdr:colOff>
      <xdr:row>39</xdr:row>
      <xdr:rowOff>77932</xdr:rowOff>
    </xdr:from>
    <xdr:to>
      <xdr:col>13</xdr:col>
      <xdr:colOff>2721</xdr:colOff>
      <xdr:row>42</xdr:row>
      <xdr:rowOff>6049</xdr:rowOff>
    </xdr:to>
    <xdr:sp macro="" textlink="">
      <xdr:nvSpPr>
        <xdr:cNvPr id="20" name="CuadroTexto 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6823365" y="7723909"/>
          <a:ext cx="3691492" cy="1209663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pPr algn="l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PLANTAS PURIFICADORAS</a:t>
          </a:r>
        </a:p>
        <a:p>
          <a:pPr algn="l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ATOTONILCO (NO FUNCIONA)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algn="l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4825</xdr:colOff>
      <xdr:row>72</xdr:row>
      <xdr:rowOff>61233</xdr:rowOff>
    </xdr:from>
    <xdr:to>
      <xdr:col>6</xdr:col>
      <xdr:colOff>1290204</xdr:colOff>
      <xdr:row>73</xdr:row>
      <xdr:rowOff>893991</xdr:rowOff>
    </xdr:to>
    <xdr:sp macro="" textlink="">
      <xdr:nvSpPr>
        <xdr:cNvPr id="21" name="CuadroTexto 3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766825" y="13396233"/>
          <a:ext cx="4571504" cy="318408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RSGUARDO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PÚBLICA MUNICIPAL PERÍODO:   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867</xdr:colOff>
      <xdr:row>72</xdr:row>
      <xdr:rowOff>73975</xdr:rowOff>
    </xdr:from>
    <xdr:to>
      <xdr:col>13</xdr:col>
      <xdr:colOff>8660</xdr:colOff>
      <xdr:row>73</xdr:row>
      <xdr:rowOff>901287</xdr:rowOff>
    </xdr:to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5334867" y="13408975"/>
          <a:ext cx="4579793" cy="303437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PLANTAS PURIFICADORAS</a:t>
          </a:r>
        </a:p>
        <a:p>
          <a:pPr algn="l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EJIDO INDEPENDENCIA (NO FUNCIONA)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3266</xdr:colOff>
      <xdr:row>106</xdr:row>
      <xdr:rowOff>121227</xdr:rowOff>
    </xdr:from>
    <xdr:to>
      <xdr:col>6</xdr:col>
      <xdr:colOff>415636</xdr:colOff>
      <xdr:row>107</xdr:row>
      <xdr:rowOff>904875</xdr:rowOff>
    </xdr:to>
    <xdr:sp macro="" textlink="">
      <xdr:nvSpPr>
        <xdr:cNvPr id="23" name="CuadroTexto 3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765266" y="19742727"/>
          <a:ext cx="4222370" cy="259773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PÚBLICA MUNICIPAL PERÍODO:   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424295</xdr:colOff>
      <xdr:row>106</xdr:row>
      <xdr:rowOff>129886</xdr:rowOff>
    </xdr:from>
    <xdr:to>
      <xdr:col>13</xdr:col>
      <xdr:colOff>988</xdr:colOff>
      <xdr:row>107</xdr:row>
      <xdr:rowOff>892629</xdr:rowOff>
    </xdr:to>
    <xdr:sp macro="" textlink="">
      <xdr:nvSpPr>
        <xdr:cNvPr id="24" name="CuadroTexto 3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4996295" y="19751386"/>
          <a:ext cx="4910693" cy="248393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PLANTAS PURIFICADORAS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 EJIDO PRIMERO DE MAYO (NO FUNCIONA)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11925</xdr:colOff>
      <xdr:row>139</xdr:row>
      <xdr:rowOff>92579</xdr:rowOff>
    </xdr:from>
    <xdr:to>
      <xdr:col>5</xdr:col>
      <xdr:colOff>995796</xdr:colOff>
      <xdr:row>140</xdr:row>
      <xdr:rowOff>885331</xdr:rowOff>
    </xdr:to>
    <xdr:sp macro="" textlink="">
      <xdr:nvSpPr>
        <xdr:cNvPr id="25" name="CuadroTexto 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332311" y="27905579"/>
          <a:ext cx="6196644" cy="974593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RESGUARDO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PÚBLICA MUNICIPAL PERÍODO:   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8659</xdr:colOff>
      <xdr:row>139</xdr:row>
      <xdr:rowOff>97973</xdr:rowOff>
    </xdr:from>
    <xdr:to>
      <xdr:col>13</xdr:col>
      <xdr:colOff>990</xdr:colOff>
      <xdr:row>140</xdr:row>
      <xdr:rowOff>904875</xdr:rowOff>
    </xdr:to>
    <xdr:sp macro="" textlink="">
      <xdr:nvSpPr>
        <xdr:cNvPr id="26" name="CuadroTexto 3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6554932" y="27910973"/>
          <a:ext cx="3958194" cy="988743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PLANTAS PURIFICADORAS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 EJIDO FRANCISCO JAVIER MINA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(NO FUNCIONA)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14152</xdr:colOff>
      <xdr:row>173</xdr:row>
      <xdr:rowOff>10884</xdr:rowOff>
    </xdr:from>
    <xdr:to>
      <xdr:col>6</xdr:col>
      <xdr:colOff>783771</xdr:colOff>
      <xdr:row>173</xdr:row>
      <xdr:rowOff>903514</xdr:rowOff>
    </xdr:to>
    <xdr:sp macro="" textlink="">
      <xdr:nvSpPr>
        <xdr:cNvPr id="27" name="CuadroTexto 3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776152" y="32014884"/>
          <a:ext cx="4560569" cy="17825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PÚBLICA MUNICIPAL PERÍODO:   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783771</xdr:colOff>
      <xdr:row>173</xdr:row>
      <xdr:rowOff>10885</xdr:rowOff>
    </xdr:from>
    <xdr:to>
      <xdr:col>12</xdr:col>
      <xdr:colOff>620485</xdr:colOff>
      <xdr:row>174</xdr:row>
      <xdr:rowOff>0</xdr:rowOff>
    </xdr:to>
    <xdr:sp macro="" textlink="">
      <xdr:nvSpPr>
        <xdr:cNvPr id="28" name="CuadroTexto 3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5336721" y="32014885"/>
          <a:ext cx="4427764" cy="17961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PLANTAS PURIFICADORAS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 JUVANI (NO FUNCIONA)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14152</xdr:colOff>
      <xdr:row>204</xdr:row>
      <xdr:rowOff>25039</xdr:rowOff>
    </xdr:from>
    <xdr:to>
      <xdr:col>6</xdr:col>
      <xdr:colOff>34636</xdr:colOff>
      <xdr:row>204</xdr:row>
      <xdr:rowOff>907597</xdr:rowOff>
    </xdr:to>
    <xdr:sp macro="" textlink="">
      <xdr:nvSpPr>
        <xdr:cNvPr id="29" name="CuadroTexto 3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776152" y="37744039"/>
          <a:ext cx="3830484" cy="168183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RESGUARDO 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PÚBLICA MUNICIPAL PERÍODO:   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51954</xdr:colOff>
      <xdr:row>204</xdr:row>
      <xdr:rowOff>21771</xdr:rowOff>
    </xdr:from>
    <xdr:to>
      <xdr:col>13</xdr:col>
      <xdr:colOff>2597</xdr:colOff>
      <xdr:row>204</xdr:row>
      <xdr:rowOff>907597</xdr:rowOff>
    </xdr:to>
    <xdr:sp macro="" textlink="">
      <xdr:nvSpPr>
        <xdr:cNvPr id="30" name="CuadroTexto 3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4623954" y="37740771"/>
          <a:ext cx="5284643" cy="171451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PLANTAS PURIFICADORAS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 SANTA TERESA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(NO FUNCIONA)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485346</xdr:colOff>
      <xdr:row>3</xdr:row>
      <xdr:rowOff>58113</xdr:rowOff>
    </xdr:from>
    <xdr:to>
      <xdr:col>2</xdr:col>
      <xdr:colOff>1411432</xdr:colOff>
      <xdr:row>4</xdr:row>
      <xdr:rowOff>6680</xdr:rowOff>
    </xdr:to>
    <xdr:pic>
      <xdr:nvPicPr>
        <xdr:cNvPr id="31" name="30 Imagen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346" y="629613"/>
          <a:ext cx="1040386" cy="139067"/>
        </a:xfrm>
        <a:prstGeom prst="rect">
          <a:avLst/>
        </a:prstGeom>
      </xdr:spPr>
    </xdr:pic>
    <xdr:clientData/>
  </xdr:twoCellAnchor>
  <xdr:twoCellAnchor editAs="oneCell">
    <xdr:from>
      <xdr:col>1</xdr:col>
      <xdr:colOff>461841</xdr:colOff>
      <xdr:row>40</xdr:row>
      <xdr:rowOff>138545</xdr:rowOff>
    </xdr:from>
    <xdr:to>
      <xdr:col>2</xdr:col>
      <xdr:colOff>1316183</xdr:colOff>
      <xdr:row>41</xdr:row>
      <xdr:rowOff>863929</xdr:rowOff>
    </xdr:to>
    <xdr:pic>
      <xdr:nvPicPr>
        <xdr:cNvPr id="32" name="31 Imagen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841" y="7568045"/>
          <a:ext cx="1063892" cy="239609"/>
        </a:xfrm>
        <a:prstGeom prst="rect">
          <a:avLst/>
        </a:prstGeom>
      </xdr:spPr>
    </xdr:pic>
    <xdr:clientData/>
  </xdr:twoCellAnchor>
  <xdr:twoCellAnchor editAs="oneCell">
    <xdr:from>
      <xdr:col>1</xdr:col>
      <xdr:colOff>508659</xdr:colOff>
      <xdr:row>72</xdr:row>
      <xdr:rowOff>156980</xdr:rowOff>
    </xdr:from>
    <xdr:to>
      <xdr:col>2</xdr:col>
      <xdr:colOff>1212273</xdr:colOff>
      <xdr:row>73</xdr:row>
      <xdr:rowOff>793855</xdr:rowOff>
    </xdr:to>
    <xdr:pic>
      <xdr:nvPicPr>
        <xdr:cNvPr id="33" name="32 Imagen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659" y="13491980"/>
          <a:ext cx="1017939" cy="227300"/>
        </a:xfrm>
        <a:prstGeom prst="rect">
          <a:avLst/>
        </a:prstGeom>
      </xdr:spPr>
    </xdr:pic>
    <xdr:clientData/>
  </xdr:twoCellAnchor>
  <xdr:twoCellAnchor editAs="oneCell">
    <xdr:from>
      <xdr:col>1</xdr:col>
      <xdr:colOff>300150</xdr:colOff>
      <xdr:row>107</xdr:row>
      <xdr:rowOff>28450</xdr:rowOff>
    </xdr:from>
    <xdr:to>
      <xdr:col>2</xdr:col>
      <xdr:colOff>1030432</xdr:colOff>
      <xdr:row>107</xdr:row>
      <xdr:rowOff>850382</xdr:rowOff>
    </xdr:to>
    <xdr:pic>
      <xdr:nvPicPr>
        <xdr:cNvPr id="34" name="33 Imagen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150" y="19840450"/>
          <a:ext cx="1225582" cy="164707"/>
        </a:xfrm>
        <a:prstGeom prst="rect">
          <a:avLst/>
        </a:prstGeom>
      </xdr:spPr>
    </xdr:pic>
    <xdr:clientData/>
  </xdr:twoCellAnchor>
  <xdr:twoCellAnchor editAs="oneCell">
    <xdr:from>
      <xdr:col>1</xdr:col>
      <xdr:colOff>386739</xdr:colOff>
      <xdr:row>140</xdr:row>
      <xdr:rowOff>37902</xdr:rowOff>
    </xdr:from>
    <xdr:to>
      <xdr:col>2</xdr:col>
      <xdr:colOff>1091045</xdr:colOff>
      <xdr:row>140</xdr:row>
      <xdr:rowOff>859834</xdr:rowOff>
    </xdr:to>
    <xdr:pic>
      <xdr:nvPicPr>
        <xdr:cNvPr id="35" name="34 Imagen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739" y="25945902"/>
          <a:ext cx="1132931" cy="155182"/>
        </a:xfrm>
        <a:prstGeom prst="rect">
          <a:avLst/>
        </a:prstGeom>
      </xdr:spPr>
    </xdr:pic>
    <xdr:clientData/>
  </xdr:twoCellAnchor>
  <xdr:twoCellAnchor editAs="oneCell">
    <xdr:from>
      <xdr:col>1</xdr:col>
      <xdr:colOff>465167</xdr:colOff>
      <xdr:row>173</xdr:row>
      <xdr:rowOff>78425</xdr:rowOff>
    </xdr:from>
    <xdr:to>
      <xdr:col>2</xdr:col>
      <xdr:colOff>1160318</xdr:colOff>
      <xdr:row>173</xdr:row>
      <xdr:rowOff>900357</xdr:rowOff>
    </xdr:to>
    <xdr:pic>
      <xdr:nvPicPr>
        <xdr:cNvPr id="36" name="35 Imagen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167" y="32082425"/>
          <a:ext cx="1057101" cy="107557"/>
        </a:xfrm>
        <a:prstGeom prst="rect">
          <a:avLst/>
        </a:prstGeom>
      </xdr:spPr>
    </xdr:pic>
    <xdr:clientData/>
  </xdr:twoCellAnchor>
  <xdr:twoCellAnchor editAs="oneCell">
    <xdr:from>
      <xdr:col>1</xdr:col>
      <xdr:colOff>547553</xdr:colOff>
      <xdr:row>204</xdr:row>
      <xdr:rowOff>99012</xdr:rowOff>
    </xdr:from>
    <xdr:to>
      <xdr:col>2</xdr:col>
      <xdr:colOff>1212273</xdr:colOff>
      <xdr:row>205</xdr:row>
      <xdr:rowOff>9267</xdr:rowOff>
    </xdr:to>
    <xdr:pic>
      <xdr:nvPicPr>
        <xdr:cNvPr id="37" name="36 Imagen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553" y="37818012"/>
          <a:ext cx="979045" cy="100756"/>
        </a:xfrm>
        <a:prstGeom prst="rect">
          <a:avLst/>
        </a:prstGeom>
      </xdr:spPr>
    </xdr:pic>
    <xdr:clientData/>
  </xdr:twoCellAnchor>
  <xdr:oneCellAnchor>
    <xdr:from>
      <xdr:col>2</xdr:col>
      <xdr:colOff>2389909</xdr:colOff>
      <xdr:row>23</xdr:row>
      <xdr:rowOff>25977</xdr:rowOff>
    </xdr:from>
    <xdr:ext cx="3436775" cy="559621"/>
    <xdr:sp macro="" textlink="">
      <xdr:nvSpPr>
        <xdr:cNvPr id="38" name="37 CuadroTexto"/>
        <xdr:cNvSpPr txBox="1"/>
      </xdr:nvSpPr>
      <xdr:spPr>
        <a:xfrm>
          <a:off x="2285134" y="4216977"/>
          <a:ext cx="3436775" cy="5596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es-MX" sz="1000" b="1"/>
            <a:t>               ________________________________________</a:t>
          </a:r>
        </a:p>
        <a:p>
          <a:r>
            <a:rPr lang="es-MX" sz="1000" b="1"/>
            <a:t>                                  ING.</a:t>
          </a:r>
          <a:r>
            <a:rPr lang="es-MX" sz="1000" b="1" baseline="0"/>
            <a:t> XIMENA GIL ROMERO</a:t>
          </a:r>
        </a:p>
        <a:p>
          <a:r>
            <a:rPr lang="es-MX" sz="1000" b="1" baseline="0"/>
            <a:t>CONTRALOR MUNICIPAL DEL H. AYUNTAMIENTO DE BACUM </a:t>
          </a:r>
          <a:endParaRPr lang="es-MX" sz="1000" b="1"/>
        </a:p>
      </xdr:txBody>
    </xdr:sp>
    <xdr:clientData/>
  </xdr:oneCellAnchor>
  <xdr:oneCellAnchor>
    <xdr:from>
      <xdr:col>2</xdr:col>
      <xdr:colOff>2337955</xdr:colOff>
      <xdr:row>59</xdr:row>
      <xdr:rowOff>112568</xdr:rowOff>
    </xdr:from>
    <xdr:ext cx="3436775" cy="734112"/>
    <xdr:sp macro="" textlink="">
      <xdr:nvSpPr>
        <xdr:cNvPr id="39" name="38 CuadroTexto"/>
        <xdr:cNvSpPr txBox="1"/>
      </xdr:nvSpPr>
      <xdr:spPr>
        <a:xfrm>
          <a:off x="2290330" y="10971068"/>
          <a:ext cx="3436775" cy="734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</a:p>
        <a:p>
          <a:endParaRPr lang="es-MX" sz="1100"/>
        </a:p>
      </xdr:txBody>
    </xdr:sp>
    <xdr:clientData/>
  </xdr:oneCellAnchor>
  <xdr:oneCellAnchor>
    <xdr:from>
      <xdr:col>2</xdr:col>
      <xdr:colOff>2329296</xdr:colOff>
      <xdr:row>94</xdr:row>
      <xdr:rowOff>95250</xdr:rowOff>
    </xdr:from>
    <xdr:ext cx="3436775" cy="906338"/>
    <xdr:sp macro="" textlink="">
      <xdr:nvSpPr>
        <xdr:cNvPr id="40" name="39 CuadroTexto"/>
        <xdr:cNvSpPr txBox="1"/>
      </xdr:nvSpPr>
      <xdr:spPr>
        <a:xfrm>
          <a:off x="2281671" y="17430750"/>
          <a:ext cx="3436775" cy="9063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oneCellAnchor>
    <xdr:from>
      <xdr:col>2</xdr:col>
      <xdr:colOff>2433204</xdr:colOff>
      <xdr:row>125</xdr:row>
      <xdr:rowOff>181840</xdr:rowOff>
    </xdr:from>
    <xdr:ext cx="3436775" cy="734112"/>
    <xdr:sp macro="" textlink="">
      <xdr:nvSpPr>
        <xdr:cNvPr id="41" name="40 CuadroTexto"/>
        <xdr:cNvSpPr txBox="1"/>
      </xdr:nvSpPr>
      <xdr:spPr>
        <a:xfrm>
          <a:off x="2290329" y="23232340"/>
          <a:ext cx="3436775" cy="734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2381249</xdr:colOff>
      <xdr:row>158</xdr:row>
      <xdr:rowOff>8659</xdr:rowOff>
    </xdr:from>
    <xdr:ext cx="3436775" cy="906338"/>
    <xdr:sp macro="" textlink="">
      <xdr:nvSpPr>
        <xdr:cNvPr id="42" name="41 CuadroTexto"/>
        <xdr:cNvSpPr txBox="1"/>
      </xdr:nvSpPr>
      <xdr:spPr>
        <a:xfrm>
          <a:off x="2285999" y="29155159"/>
          <a:ext cx="3436775" cy="9063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oneCellAnchor>
    <xdr:from>
      <xdr:col>2</xdr:col>
      <xdr:colOff>2571750</xdr:colOff>
      <xdr:row>192</xdr:row>
      <xdr:rowOff>34636</xdr:rowOff>
    </xdr:from>
    <xdr:ext cx="3436775" cy="734112"/>
    <xdr:sp macro="" textlink="">
      <xdr:nvSpPr>
        <xdr:cNvPr id="43" name="42 CuadroTexto"/>
        <xdr:cNvSpPr txBox="1"/>
      </xdr:nvSpPr>
      <xdr:spPr>
        <a:xfrm>
          <a:off x="2286000" y="35467636"/>
          <a:ext cx="3436775" cy="734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2467840</xdr:colOff>
      <xdr:row>222</xdr:row>
      <xdr:rowOff>17318</xdr:rowOff>
    </xdr:from>
    <xdr:ext cx="3436775" cy="906338"/>
    <xdr:sp macro="" textlink="">
      <xdr:nvSpPr>
        <xdr:cNvPr id="44" name="43 CuadroTexto"/>
        <xdr:cNvSpPr txBox="1"/>
      </xdr:nvSpPr>
      <xdr:spPr>
        <a:xfrm>
          <a:off x="2286865" y="40974818"/>
          <a:ext cx="3436775" cy="9063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1586</xdr:colOff>
      <xdr:row>2</xdr:row>
      <xdr:rowOff>18824</xdr:rowOff>
    </xdr:from>
    <xdr:to>
      <xdr:col>7</xdr:col>
      <xdr:colOff>539749</xdr:colOff>
      <xdr:row>8</xdr:row>
      <xdr:rowOff>177483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4000-000002000000}"/>
            </a:ext>
          </a:extLst>
        </xdr:cNvPr>
        <xdr:cNvSpPr txBox="1"/>
      </xdr:nvSpPr>
      <xdr:spPr>
        <a:xfrm>
          <a:off x="763586" y="399824"/>
          <a:ext cx="5291138" cy="130165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</a:t>
          </a: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Transporte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546100</xdr:colOff>
      <xdr:row>2</xdr:row>
      <xdr:rowOff>19050</xdr:rowOff>
    </xdr:from>
    <xdr:to>
      <xdr:col>13</xdr:col>
      <xdr:colOff>0</xdr:colOff>
      <xdr:row>8</xdr:row>
      <xdr:rowOff>189139</xdr:rowOff>
    </xdr:to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xmlns="" id="{00000000-0008-0000-4000-000003000000}"/>
            </a:ext>
          </a:extLst>
        </xdr:cNvPr>
        <xdr:cNvSpPr txBox="1"/>
      </xdr:nvSpPr>
      <xdr:spPr>
        <a:xfrm>
          <a:off x="6061075" y="400050"/>
          <a:ext cx="4654550" cy="131308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DIRECCION: SECRETARIA	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227239</xdr:colOff>
      <xdr:row>2</xdr:row>
      <xdr:rowOff>105003</xdr:rowOff>
    </xdr:from>
    <xdr:to>
      <xdr:col>2</xdr:col>
      <xdr:colOff>1600200</xdr:colOff>
      <xdr:row>8</xdr:row>
      <xdr:rowOff>14288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239" y="486003"/>
          <a:ext cx="2154011" cy="1061810"/>
        </a:xfrm>
        <a:prstGeom prst="rect">
          <a:avLst/>
        </a:prstGeom>
      </xdr:spPr>
    </xdr:pic>
    <xdr:clientData/>
  </xdr:twoCellAnchor>
  <xdr:twoCellAnchor>
    <xdr:from>
      <xdr:col>9</xdr:col>
      <xdr:colOff>9525</xdr:colOff>
      <xdr:row>26</xdr:row>
      <xdr:rowOff>19050</xdr:rowOff>
    </xdr:from>
    <xdr:to>
      <xdr:col>13</xdr:col>
      <xdr:colOff>1</xdr:colOff>
      <xdr:row>31</xdr:row>
      <xdr:rowOff>1</xdr:rowOff>
    </xdr:to>
    <xdr:sp macro="" textlink="">
      <xdr:nvSpPr>
        <xdr:cNvPr id="8" name="CuadroTexto 3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7467600" y="5162550"/>
          <a:ext cx="3209926" cy="1133476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1</xdr:col>
      <xdr:colOff>9526</xdr:colOff>
      <xdr:row>26</xdr:row>
      <xdr:rowOff>19050</xdr:rowOff>
    </xdr:from>
    <xdr:to>
      <xdr:col>9</xdr:col>
      <xdr:colOff>19051</xdr:colOff>
      <xdr:row>31</xdr:row>
      <xdr:rowOff>0</xdr:rowOff>
    </xdr:to>
    <xdr:sp macro="" textlink="">
      <xdr:nvSpPr>
        <xdr:cNvPr id="9" name="CuadroTexto 3">
          <a:extLst>
            <a:ext uri="{FF2B5EF4-FFF2-40B4-BE49-F238E27FC236}">
              <a16:creationId xmlns=""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771526" y="5162550"/>
          <a:ext cx="7715250" cy="113157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41275</xdr:colOff>
      <xdr:row>50</xdr:row>
      <xdr:rowOff>102235</xdr:rowOff>
    </xdr:from>
    <xdr:to>
      <xdr:col>4</xdr:col>
      <xdr:colOff>209549</xdr:colOff>
      <xdr:row>59</xdr:row>
      <xdr:rowOff>79375</xdr:rowOff>
    </xdr:to>
    <xdr:sp macro="" textlink="">
      <xdr:nvSpPr>
        <xdr:cNvPr id="10" name="1 CuadroTexto">
          <a:extLst>
            <a:ext uri="{FF2B5EF4-FFF2-40B4-BE49-F238E27FC236}">
              <a16:creationId xmlns="" xmlns:a16="http://schemas.microsoft.com/office/drawing/2014/main" id="{00000000-0008-0000-1500-000007000000}"/>
            </a:ext>
          </a:extLst>
        </xdr:cNvPr>
        <xdr:cNvSpPr txBox="1"/>
      </xdr:nvSpPr>
      <xdr:spPr>
        <a:xfrm>
          <a:off x="803275" y="9293860"/>
          <a:ext cx="2978149" cy="1691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PEDRO ALEJANDRO ZEPEDA MEZQUITA </a:t>
          </a:r>
          <a:endParaRPr lang="es-MX" sz="1000">
            <a:effectLst/>
          </a:endParaRPr>
        </a:p>
        <a:p>
          <a:pPr algn="ctr"/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RESGUARDO </a:t>
          </a:r>
          <a:endParaRPr lang="es-MX" sz="1000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7</xdr:col>
      <xdr:colOff>1219200</xdr:colOff>
      <xdr:row>50</xdr:row>
      <xdr:rowOff>124460</xdr:rowOff>
    </xdr:from>
    <xdr:to>
      <xdr:col>13</xdr:col>
      <xdr:colOff>19050</xdr:colOff>
      <xdr:row>59</xdr:row>
      <xdr:rowOff>93980</xdr:rowOff>
    </xdr:to>
    <xdr:sp macro="" textlink="">
      <xdr:nvSpPr>
        <xdr:cNvPr id="11" name="1 CuadroTexto">
          <a:extLst>
            <a:ext uri="{FF2B5EF4-FFF2-40B4-BE49-F238E27FC236}">
              <a16:creationId xmlns="" xmlns:a16="http://schemas.microsoft.com/office/drawing/2014/main" id="{00000000-0008-0000-1500-000009000000}"/>
            </a:ext>
          </a:extLst>
        </xdr:cNvPr>
        <xdr:cNvSpPr txBox="1"/>
      </xdr:nvSpPr>
      <xdr:spPr>
        <a:xfrm>
          <a:off x="7086600" y="10573385"/>
          <a:ext cx="3295650" cy="1684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276226</xdr:colOff>
      <xdr:row>26</xdr:row>
      <xdr:rowOff>152400</xdr:rowOff>
    </xdr:from>
    <xdr:to>
      <xdr:col>2</xdr:col>
      <xdr:colOff>1381377</xdr:colOff>
      <xdr:row>30</xdr:row>
      <xdr:rowOff>104775</xdr:rowOff>
    </xdr:to>
    <xdr:pic>
      <xdr:nvPicPr>
        <xdr:cNvPr id="12" name="10 Imagen">
          <a:extLst>
            <a:ext uri="{FF2B5EF4-FFF2-40B4-BE49-F238E27FC236}">
              <a16:creationId xmlns="" xmlns:a16="http://schemas.microsoft.com/office/drawing/2014/main" id="{00000000-0008-0000-1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6" y="5314950"/>
          <a:ext cx="1886201" cy="714375"/>
        </a:xfrm>
        <a:prstGeom prst="rect">
          <a:avLst/>
        </a:prstGeom>
      </xdr:spPr>
    </xdr:pic>
    <xdr:clientData/>
  </xdr:twoCellAnchor>
  <xdr:oneCellAnchor>
    <xdr:from>
      <xdr:col>4</xdr:col>
      <xdr:colOff>552450</xdr:colOff>
      <xdr:row>53</xdr:row>
      <xdr:rowOff>142875</xdr:rowOff>
    </xdr:from>
    <xdr:ext cx="3599447" cy="757772"/>
    <xdr:sp macro="" textlink="">
      <xdr:nvSpPr>
        <xdr:cNvPr id="13" name="3 CuadroTexto"/>
        <xdr:cNvSpPr txBox="1"/>
      </xdr:nvSpPr>
      <xdr:spPr>
        <a:xfrm>
          <a:off x="3705225" y="10972800"/>
          <a:ext cx="3599447" cy="757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twoCellAnchor>
    <xdr:from>
      <xdr:col>1</xdr:col>
      <xdr:colOff>0</xdr:colOff>
      <xdr:row>61</xdr:row>
      <xdr:rowOff>19050</xdr:rowOff>
    </xdr:from>
    <xdr:to>
      <xdr:col>8</xdr:col>
      <xdr:colOff>28575</xdr:colOff>
      <xdr:row>66</xdr:row>
      <xdr:rowOff>0</xdr:rowOff>
    </xdr:to>
    <xdr:sp macro="" textlink="">
      <xdr:nvSpPr>
        <xdr:cNvPr id="18" name="CuadroTexto 17">
          <a:extLst>
            <a:ext uri="{FF2B5EF4-FFF2-40B4-BE49-F238E27FC236}">
              <a16:creationId xmlns="" xmlns:a16="http://schemas.microsoft.com/office/drawing/2014/main" id="{00000000-0008-0000-1400-000004000000}"/>
            </a:ext>
          </a:extLst>
        </xdr:cNvPr>
        <xdr:cNvSpPr txBox="1"/>
      </xdr:nvSpPr>
      <xdr:spPr>
        <a:xfrm>
          <a:off x="762000" y="11306175"/>
          <a:ext cx="6972300" cy="113347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38100</xdr:colOff>
      <xdr:row>61</xdr:row>
      <xdr:rowOff>9525</xdr:rowOff>
    </xdr:from>
    <xdr:to>
      <xdr:col>13</xdr:col>
      <xdr:colOff>14969</xdr:colOff>
      <xdr:row>66</xdr:row>
      <xdr:rowOff>1</xdr:rowOff>
    </xdr:to>
    <xdr:sp macro="" textlink="">
      <xdr:nvSpPr>
        <xdr:cNvPr id="19" name="CuadroTexto 3">
          <a:extLst>
            <a:ext uri="{FF2B5EF4-FFF2-40B4-BE49-F238E27FC236}">
              <a16:creationId xmlns="" xmlns:a16="http://schemas.microsoft.com/office/drawing/2014/main" id="{00000000-0008-0000-1400-000005000000}"/>
            </a:ext>
          </a:extLst>
        </xdr:cNvPr>
        <xdr:cNvSpPr txBox="1"/>
      </xdr:nvSpPr>
      <xdr:spPr>
        <a:xfrm>
          <a:off x="7743825" y="11296650"/>
          <a:ext cx="3958319" cy="1143001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0</xdr:col>
      <xdr:colOff>643926</xdr:colOff>
      <xdr:row>93</xdr:row>
      <xdr:rowOff>31232</xdr:rowOff>
    </xdr:from>
    <xdr:to>
      <xdr:col>4</xdr:col>
      <xdr:colOff>66675</xdr:colOff>
      <xdr:row>100</xdr:row>
      <xdr:rowOff>62901</xdr:rowOff>
    </xdr:to>
    <xdr:sp macro="" textlink="">
      <xdr:nvSpPr>
        <xdr:cNvPr id="20" name="1 CuadroTexto">
          <a:extLst>
            <a:ext uri="{FF2B5EF4-FFF2-40B4-BE49-F238E27FC236}">
              <a16:creationId xmlns="" xmlns:a16="http://schemas.microsoft.com/office/drawing/2014/main" id="{00000000-0008-0000-1400-000009000000}"/>
            </a:ext>
          </a:extLst>
        </xdr:cNvPr>
        <xdr:cNvSpPr txBox="1"/>
      </xdr:nvSpPr>
      <xdr:spPr>
        <a:xfrm>
          <a:off x="643926" y="18547832"/>
          <a:ext cx="2575524" cy="1365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050" b="1"/>
            <a:t>MTRO.</a:t>
          </a:r>
          <a:r>
            <a:rPr lang="es-MX" sz="1050" b="1" baseline="0"/>
            <a:t> PEDRO ALEJANDRO ZEPEDA MEZQUITA </a:t>
          </a:r>
        </a:p>
        <a:p>
          <a:pPr algn="ctr"/>
          <a:r>
            <a:rPr lang="es-MX" sz="1050" b="1" baseline="0"/>
            <a:t>RESPONSABLE DE RESGUARDO </a:t>
          </a:r>
          <a:endParaRPr lang="es-MX" sz="1050" b="1"/>
        </a:p>
      </xdr:txBody>
    </xdr:sp>
    <xdr:clientData/>
  </xdr:twoCellAnchor>
  <xdr:twoCellAnchor editAs="oneCell">
    <xdr:from>
      <xdr:col>1</xdr:col>
      <xdr:colOff>188323</xdr:colOff>
      <xdr:row>61</xdr:row>
      <xdr:rowOff>74481</xdr:rowOff>
    </xdr:from>
    <xdr:to>
      <xdr:col>2</xdr:col>
      <xdr:colOff>1362075</xdr:colOff>
      <xdr:row>66</xdr:row>
      <xdr:rowOff>8981</xdr:rowOff>
    </xdr:to>
    <xdr:pic>
      <xdr:nvPicPr>
        <xdr:cNvPr id="21" name="6 Imagen">
          <a:extLst>
            <a:ext uri="{FF2B5EF4-FFF2-40B4-BE49-F238E27FC236}">
              <a16:creationId xmlns="" xmlns:a16="http://schemas.microsoft.com/office/drawing/2014/main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323" y="12209331"/>
          <a:ext cx="1954802" cy="896525"/>
        </a:xfrm>
        <a:prstGeom prst="rect">
          <a:avLst/>
        </a:prstGeom>
      </xdr:spPr>
    </xdr:pic>
    <xdr:clientData/>
  </xdr:twoCellAnchor>
  <xdr:twoCellAnchor>
    <xdr:from>
      <xdr:col>3</xdr:col>
      <xdr:colOff>514351</xdr:colOff>
      <xdr:row>96</xdr:row>
      <xdr:rowOff>38100</xdr:rowOff>
    </xdr:from>
    <xdr:to>
      <xdr:col>7</xdr:col>
      <xdr:colOff>933451</xdr:colOff>
      <xdr:row>100</xdr:row>
      <xdr:rowOff>66675</xdr:rowOff>
    </xdr:to>
    <xdr:sp macro="" textlink="">
      <xdr:nvSpPr>
        <xdr:cNvPr id="22" name="CuadroTexto 21"/>
        <xdr:cNvSpPr txBox="1"/>
      </xdr:nvSpPr>
      <xdr:spPr>
        <a:xfrm>
          <a:off x="3067051" y="19126200"/>
          <a:ext cx="3733800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oneCellAnchor>
    <xdr:from>
      <xdr:col>7</xdr:col>
      <xdr:colOff>942975</xdr:colOff>
      <xdr:row>95</xdr:row>
      <xdr:rowOff>66675</xdr:rowOff>
    </xdr:from>
    <xdr:ext cx="3505200" cy="953466"/>
    <xdr:sp macro="" textlink="">
      <xdr:nvSpPr>
        <xdr:cNvPr id="23" name="CuadroTexto 22"/>
        <xdr:cNvSpPr txBox="1"/>
      </xdr:nvSpPr>
      <xdr:spPr>
        <a:xfrm>
          <a:off x="6810375" y="18964275"/>
          <a:ext cx="3505200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MX">
            <a:effectLst/>
          </a:endParaRPr>
        </a:p>
        <a:p>
          <a:pPr eaLnBrk="1" fontAlgn="auto" latinLnBrk="0" hangingPunct="1"/>
          <a:r>
            <a:rPr lang="es-MX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____________________________________________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C.P MARIAN CORTEZ HERRERA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SINDICO MUNICIPAL DEL H. AYUNTAMIENTO DE BACUM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2</xdr:row>
      <xdr:rowOff>28575</xdr:rowOff>
    </xdr:from>
    <xdr:to>
      <xdr:col>13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2C00-000002000000}"/>
            </a:ext>
          </a:extLst>
        </xdr:cNvPr>
        <xdr:cNvSpPr txBox="1"/>
      </xdr:nvSpPr>
      <xdr:spPr>
        <a:xfrm>
          <a:off x="6867525" y="409575"/>
          <a:ext cx="4067175" cy="95250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DESARROLLO SOCIAL</a:t>
          </a:r>
          <a:endParaRPr lang="es-MX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/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</xdr:colOff>
      <xdr:row>2</xdr:row>
      <xdr:rowOff>28575</xdr:rowOff>
    </xdr:from>
    <xdr:to>
      <xdr:col>7</xdr:col>
      <xdr:colOff>533401</xdr:colOff>
      <xdr:row>5</xdr:row>
      <xdr:rowOff>0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xmlns="" id="{00000000-0008-0000-2C00-000003000000}"/>
            </a:ext>
          </a:extLst>
        </xdr:cNvPr>
        <xdr:cNvSpPr txBox="1"/>
      </xdr:nvSpPr>
      <xdr:spPr>
        <a:xfrm>
          <a:off x="647702" y="409575"/>
          <a:ext cx="6219824" cy="95250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971550</xdr:colOff>
      <xdr:row>29</xdr:row>
      <xdr:rowOff>161924</xdr:rowOff>
    </xdr:from>
    <xdr:to>
      <xdr:col>13</xdr:col>
      <xdr:colOff>28574</xdr:colOff>
      <xdr:row>37</xdr:row>
      <xdr:rowOff>28574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2C00-000005000000}"/>
            </a:ext>
          </a:extLst>
        </xdr:cNvPr>
        <xdr:cNvSpPr txBox="1"/>
      </xdr:nvSpPr>
      <xdr:spPr>
        <a:xfrm>
          <a:off x="6096000" y="4924424"/>
          <a:ext cx="3838574" cy="139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628651</xdr:colOff>
      <xdr:row>29</xdr:row>
      <xdr:rowOff>142875</xdr:rowOff>
    </xdr:from>
    <xdr:to>
      <xdr:col>3</xdr:col>
      <xdr:colOff>368753</xdr:colOff>
      <xdr:row>37</xdr:row>
      <xdr:rowOff>19050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xmlns="" id="{00000000-0008-0000-2C00-000006000000}"/>
            </a:ext>
          </a:extLst>
        </xdr:cNvPr>
        <xdr:cNvSpPr txBox="1"/>
      </xdr:nvSpPr>
      <xdr:spPr>
        <a:xfrm>
          <a:off x="628651" y="4905375"/>
          <a:ext cx="2026102" cy="1400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000"/>
            <a:t>_______________________________</a:t>
          </a:r>
        </a:p>
        <a:p>
          <a:pPr algn="ctr"/>
          <a:r>
            <a:rPr lang="es-MX" sz="1000" b="1">
              <a:effectLst/>
            </a:rPr>
            <a:t>MARIA DE JESUS HERNANDEZ VALENZUELA </a:t>
          </a:r>
        </a:p>
        <a:p>
          <a:pPr algn="ctr"/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RESGUARDO </a:t>
          </a:r>
          <a:endParaRPr lang="es-MX" sz="1000">
            <a:effectLst/>
          </a:endParaRP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269876</xdr:colOff>
      <xdr:row>2</xdr:row>
      <xdr:rowOff>140759</xdr:rowOff>
    </xdr:from>
    <xdr:to>
      <xdr:col>2</xdr:col>
      <xdr:colOff>1181100</xdr:colOff>
      <xdr:row>4</xdr:row>
      <xdr:rowOff>510951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2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576" y="521759"/>
          <a:ext cx="1673224" cy="741667"/>
        </a:xfrm>
        <a:prstGeom prst="rect">
          <a:avLst/>
        </a:prstGeom>
      </xdr:spPr>
    </xdr:pic>
    <xdr:clientData/>
  </xdr:twoCellAnchor>
  <xdr:oneCellAnchor>
    <xdr:from>
      <xdr:col>3</xdr:col>
      <xdr:colOff>342900</xdr:colOff>
      <xdr:row>33</xdr:row>
      <xdr:rowOff>0</xdr:rowOff>
    </xdr:from>
    <xdr:ext cx="3761607" cy="781240"/>
    <xdr:sp macro="" textlink="">
      <xdr:nvSpPr>
        <xdr:cNvPr id="7" name="6 CuadroTexto"/>
        <xdr:cNvSpPr txBox="1"/>
      </xdr:nvSpPr>
      <xdr:spPr>
        <a:xfrm>
          <a:off x="2628900" y="5524500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________________________________________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twoCellAnchor>
    <xdr:from>
      <xdr:col>1</xdr:col>
      <xdr:colOff>10888</xdr:colOff>
      <xdr:row>38</xdr:row>
      <xdr:rowOff>180976</xdr:rowOff>
    </xdr:from>
    <xdr:to>
      <xdr:col>7</xdr:col>
      <xdr:colOff>704850</xdr:colOff>
      <xdr:row>44</xdr:row>
      <xdr:rowOff>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2900-000002000000}"/>
            </a:ext>
          </a:extLst>
        </xdr:cNvPr>
        <xdr:cNvSpPr txBox="1"/>
      </xdr:nvSpPr>
      <xdr:spPr>
        <a:xfrm>
          <a:off x="658588" y="7010401"/>
          <a:ext cx="6018437" cy="9715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2021-2024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695325</xdr:colOff>
      <xdr:row>39</xdr:row>
      <xdr:rowOff>1</xdr:rowOff>
    </xdr:from>
    <xdr:to>
      <xdr:col>13</xdr:col>
      <xdr:colOff>1</xdr:colOff>
      <xdr:row>44</xdr:row>
      <xdr:rowOff>14970</xdr:rowOff>
    </xdr:to>
    <xdr:sp macro="" textlink="">
      <xdr:nvSpPr>
        <xdr:cNvPr id="9" name="CuadroTexto 3">
          <a:extLst>
            <a:ext uri="{FF2B5EF4-FFF2-40B4-BE49-F238E27FC236}">
              <a16:creationId xmlns:a16="http://schemas.microsoft.com/office/drawing/2014/main" xmlns="" id="{00000000-0008-0000-2900-000003000000}"/>
            </a:ext>
          </a:extLst>
        </xdr:cNvPr>
        <xdr:cNvSpPr txBox="1"/>
      </xdr:nvSpPr>
      <xdr:spPr>
        <a:xfrm>
          <a:off x="6667500" y="7019926"/>
          <a:ext cx="3267076" cy="976994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DESARROLLO SOCIAL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1558636</xdr:colOff>
      <xdr:row>63</xdr:row>
      <xdr:rowOff>50165</xdr:rowOff>
    </xdr:from>
    <xdr:to>
      <xdr:col>13</xdr:col>
      <xdr:colOff>5775</xdr:colOff>
      <xdr:row>71</xdr:row>
      <xdr:rowOff>104775</xdr:rowOff>
    </xdr:to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xmlns="" id="{00000000-0008-0000-2900-000008000000}"/>
            </a:ext>
          </a:extLst>
        </xdr:cNvPr>
        <xdr:cNvSpPr txBox="1"/>
      </xdr:nvSpPr>
      <xdr:spPr>
        <a:xfrm>
          <a:off x="7897091" y="12060324"/>
          <a:ext cx="3071093" cy="1578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424297</xdr:colOff>
      <xdr:row>62</xdr:row>
      <xdr:rowOff>162503</xdr:rowOff>
    </xdr:from>
    <xdr:to>
      <xdr:col>3</xdr:col>
      <xdr:colOff>413040</xdr:colOff>
      <xdr:row>71</xdr:row>
      <xdr:rowOff>83128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2900-00000B000000}"/>
            </a:ext>
          </a:extLst>
        </xdr:cNvPr>
        <xdr:cNvSpPr txBox="1"/>
      </xdr:nvSpPr>
      <xdr:spPr>
        <a:xfrm>
          <a:off x="424297" y="11982162"/>
          <a:ext cx="3036743" cy="1635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MARIA DE JESUS HERNANDEZ VALENZUELA </a:t>
          </a:r>
          <a:endParaRPr lang="es-MX" sz="1100" b="1" baseline="0"/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oneCellAnchor>
    <xdr:from>
      <xdr:col>1</xdr:col>
      <xdr:colOff>254454</xdr:colOff>
      <xdr:row>39</xdr:row>
      <xdr:rowOff>131990</xdr:rowOff>
    </xdr:from>
    <xdr:ext cx="1669596" cy="756483"/>
    <xdr:pic>
      <xdr:nvPicPr>
        <xdr:cNvPr id="12" name="5 Imagen">
          <a:extLst>
            <a:ext uri="{FF2B5EF4-FFF2-40B4-BE49-F238E27FC236}">
              <a16:creationId xmlns:a16="http://schemas.microsoft.com/office/drawing/2014/main" xmlns="" id="{00000000-0008-0000-2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154" y="7151915"/>
          <a:ext cx="1669596" cy="756483"/>
        </a:xfrm>
        <a:prstGeom prst="rect">
          <a:avLst/>
        </a:prstGeom>
      </xdr:spPr>
    </xdr:pic>
    <xdr:clientData/>
  </xdr:oneCellAnchor>
  <xdr:oneCellAnchor>
    <xdr:from>
      <xdr:col>3</xdr:col>
      <xdr:colOff>862445</xdr:colOff>
      <xdr:row>66</xdr:row>
      <xdr:rowOff>183573</xdr:rowOff>
    </xdr:from>
    <xdr:ext cx="3761607" cy="781240"/>
    <xdr:sp macro="" textlink="">
      <xdr:nvSpPr>
        <xdr:cNvPr id="13" name="6 CuadroTexto"/>
        <xdr:cNvSpPr txBox="1"/>
      </xdr:nvSpPr>
      <xdr:spPr>
        <a:xfrm>
          <a:off x="3910445" y="12765232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  <xdr:twoCellAnchor>
    <xdr:from>
      <xdr:col>1</xdr:col>
      <xdr:colOff>18074</xdr:colOff>
      <xdr:row>77</xdr:row>
      <xdr:rowOff>117231</xdr:rowOff>
    </xdr:from>
    <xdr:to>
      <xdr:col>7</xdr:col>
      <xdr:colOff>1245578</xdr:colOff>
      <xdr:row>82</xdr:row>
      <xdr:rowOff>174380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xmlns="" id="{00000000-0008-0000-5000-000002000000}"/>
            </a:ext>
          </a:extLst>
        </xdr:cNvPr>
        <xdr:cNvSpPr txBox="1"/>
      </xdr:nvSpPr>
      <xdr:spPr>
        <a:xfrm>
          <a:off x="3828074" y="2403231"/>
          <a:ext cx="5913804" cy="100964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Transporte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1238251</xdr:colOff>
      <xdr:row>77</xdr:row>
      <xdr:rowOff>117231</xdr:rowOff>
    </xdr:from>
    <xdr:to>
      <xdr:col>12</xdr:col>
      <xdr:colOff>512886</xdr:colOff>
      <xdr:row>82</xdr:row>
      <xdr:rowOff>188545</xdr:rowOff>
    </xdr:to>
    <xdr:sp macro="" textlink="">
      <xdr:nvSpPr>
        <xdr:cNvPr id="21" name="CuadroTexto 3">
          <a:extLst>
            <a:ext uri="{FF2B5EF4-FFF2-40B4-BE49-F238E27FC236}">
              <a16:creationId xmlns:a16="http://schemas.microsoft.com/office/drawing/2014/main" xmlns="" id="{00000000-0008-0000-5000-000003000000}"/>
            </a:ext>
          </a:extLst>
        </xdr:cNvPr>
        <xdr:cNvSpPr txBox="1"/>
      </xdr:nvSpPr>
      <xdr:spPr>
        <a:xfrm>
          <a:off x="9734551" y="2403231"/>
          <a:ext cx="3398960" cy="1023814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DESARROLLO SOCIAL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58615</xdr:colOff>
      <xdr:row>89</xdr:row>
      <xdr:rowOff>60325</xdr:rowOff>
    </xdr:from>
    <xdr:to>
      <xdr:col>9</xdr:col>
      <xdr:colOff>64769</xdr:colOff>
      <xdr:row>95</xdr:row>
      <xdr:rowOff>83185</xdr:rowOff>
    </xdr:to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xmlns="" id="{00000000-0008-0000-5000-000004000000}"/>
            </a:ext>
          </a:extLst>
        </xdr:cNvPr>
        <xdr:cNvSpPr txBox="1"/>
      </xdr:nvSpPr>
      <xdr:spPr>
        <a:xfrm>
          <a:off x="7030915" y="4641850"/>
          <a:ext cx="3568504" cy="1165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ING.XIMENA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GIL ROMERO 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CONTRALOR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MUNICIPAL DE BACUM</a:t>
          </a:r>
          <a:endParaRPr lang="es-MX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719259</xdr:colOff>
      <xdr:row>87</xdr:row>
      <xdr:rowOff>183856</xdr:rowOff>
    </xdr:from>
    <xdr:to>
      <xdr:col>5</xdr:col>
      <xdr:colOff>95249</xdr:colOff>
      <xdr:row>96</xdr:row>
      <xdr:rowOff>124801</xdr:rowOff>
    </xdr:to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xmlns="" id="{00000000-0008-0000-5000-000006000000}"/>
            </a:ext>
          </a:extLst>
        </xdr:cNvPr>
        <xdr:cNvSpPr txBox="1"/>
      </xdr:nvSpPr>
      <xdr:spPr>
        <a:xfrm>
          <a:off x="3767259" y="4384381"/>
          <a:ext cx="3300290" cy="1655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 i="1"/>
        </a:p>
        <a:p>
          <a:endParaRPr lang="es-MX" sz="1100"/>
        </a:p>
        <a:p>
          <a:endParaRPr lang="es-MX" sz="1100"/>
        </a:p>
        <a:p>
          <a:pPr algn="ctr"/>
          <a:r>
            <a:rPr lang="es-MX" sz="1100" b="1">
              <a:latin typeface="+mn-lt"/>
            </a:rPr>
            <a:t>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MARIA DE JESUS HERNANDEZ VALENZUELA </a:t>
          </a:r>
          <a:endParaRPr lang="es-MX" sz="1100" b="1" baseline="0">
            <a:latin typeface="+mn-lt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latin typeface="+mn-lt"/>
              <a:cs typeface="Arial" panose="020B0604020202020204" pitchFamily="34" charset="0"/>
            </a:rPr>
            <a:t>RESPONSABLE DE RESGUARDO</a:t>
          </a:r>
        </a:p>
      </xdr:txBody>
    </xdr:sp>
    <xdr:clientData/>
  </xdr:twoCellAnchor>
  <xdr:twoCellAnchor>
    <xdr:from>
      <xdr:col>8</xdr:col>
      <xdr:colOff>469900</xdr:colOff>
      <xdr:row>88</xdr:row>
      <xdr:rowOff>139700</xdr:rowOff>
    </xdr:from>
    <xdr:to>
      <xdr:col>13</xdr:col>
      <xdr:colOff>381635</xdr:colOff>
      <xdr:row>96</xdr:row>
      <xdr:rowOff>61595</xdr:rowOff>
    </xdr:to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xmlns="" id="{00000000-0008-0000-5000-000007000000}"/>
            </a:ext>
          </a:extLst>
        </xdr:cNvPr>
        <xdr:cNvSpPr txBox="1"/>
      </xdr:nvSpPr>
      <xdr:spPr>
        <a:xfrm>
          <a:off x="10242550" y="4530725"/>
          <a:ext cx="3283585" cy="1445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 MARIAN CORTEZ HERRERA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SINDICO MUNICIPAL ENTRANTE  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oneCellAnchor>
    <xdr:from>
      <xdr:col>1</xdr:col>
      <xdr:colOff>458176</xdr:colOff>
      <xdr:row>78</xdr:row>
      <xdr:rowOff>34193</xdr:rowOff>
    </xdr:from>
    <xdr:ext cx="1556728" cy="663574"/>
    <xdr:pic>
      <xdr:nvPicPr>
        <xdr:cNvPr id="25" name="6 Imagen">
          <a:extLst>
            <a:ext uri="{FF2B5EF4-FFF2-40B4-BE49-F238E27FC236}">
              <a16:creationId xmlns:a16="http://schemas.microsoft.com/office/drawing/2014/main" xmlns="" id="{00000000-0008-0000-5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8176" y="2510693"/>
          <a:ext cx="1556728" cy="663574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10886</xdr:rowOff>
    </xdr:from>
    <xdr:to>
      <xdr:col>6</xdr:col>
      <xdr:colOff>923342</xdr:colOff>
      <xdr:row>8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4800-000002000000}"/>
            </a:ext>
          </a:extLst>
        </xdr:cNvPr>
        <xdr:cNvSpPr txBox="1"/>
      </xdr:nvSpPr>
      <xdr:spPr>
        <a:xfrm>
          <a:off x="9525" y="582386"/>
          <a:ext cx="4561892" cy="941614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2021-2024 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Equipo de Computo 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933062</xdr:colOff>
      <xdr:row>3</xdr:row>
      <xdr:rowOff>10886</xdr:rowOff>
    </xdr:from>
    <xdr:to>
      <xdr:col>13</xdr:col>
      <xdr:colOff>10885</xdr:colOff>
      <xdr:row>8</xdr:row>
      <xdr:rowOff>0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xmlns="" id="{00000000-0008-0000-4800-000003000000}"/>
            </a:ext>
          </a:extLst>
        </xdr:cNvPr>
        <xdr:cNvSpPr txBox="1"/>
      </xdr:nvSpPr>
      <xdr:spPr>
        <a:xfrm>
          <a:off x="4571612" y="582386"/>
          <a:ext cx="4583273" cy="941614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:SERVICIO PUBLICO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 editAs="oneCell">
    <xdr:from>
      <xdr:col>1</xdr:col>
      <xdr:colOff>184863</xdr:colOff>
      <xdr:row>3</xdr:row>
      <xdr:rowOff>189334</xdr:rowOff>
    </xdr:from>
    <xdr:to>
      <xdr:col>2</xdr:col>
      <xdr:colOff>1156608</xdr:colOff>
      <xdr:row>7</xdr:row>
      <xdr:rowOff>65249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4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863" y="760834"/>
          <a:ext cx="1343220" cy="637915"/>
        </a:xfrm>
        <a:prstGeom prst="rect">
          <a:avLst/>
        </a:prstGeom>
      </xdr:spPr>
    </xdr:pic>
    <xdr:clientData/>
  </xdr:twoCellAnchor>
  <xdr:twoCellAnchor>
    <xdr:from>
      <xdr:col>7</xdr:col>
      <xdr:colOff>301302</xdr:colOff>
      <xdr:row>34</xdr:row>
      <xdr:rowOff>31491</xdr:rowOff>
    </xdr:from>
    <xdr:to>
      <xdr:col>13</xdr:col>
      <xdr:colOff>48598</xdr:colOff>
      <xdr:row>41</xdr:row>
      <xdr:rowOff>80386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xmlns="" id="{00000000-0008-0000-4800-000009000000}"/>
            </a:ext>
          </a:extLst>
        </xdr:cNvPr>
        <xdr:cNvSpPr txBox="1"/>
      </xdr:nvSpPr>
      <xdr:spPr>
        <a:xfrm>
          <a:off x="4873302" y="5174991"/>
          <a:ext cx="4319296" cy="1382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 MARIAN CORTEZ HERRERA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SINDICO MUNICIPAL DEL H. AYUNTAMIENTO DE BACUM.  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12294</xdr:colOff>
      <xdr:row>32</xdr:row>
      <xdr:rowOff>106818</xdr:rowOff>
    </xdr:from>
    <xdr:to>
      <xdr:col>3</xdr:col>
      <xdr:colOff>750092</xdr:colOff>
      <xdr:row>41</xdr:row>
      <xdr:rowOff>95250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4800-00000B000000}"/>
            </a:ext>
          </a:extLst>
        </xdr:cNvPr>
        <xdr:cNvSpPr txBox="1"/>
      </xdr:nvSpPr>
      <xdr:spPr>
        <a:xfrm>
          <a:off x="774294" y="6381412"/>
          <a:ext cx="2666611" cy="1702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100" b="1" baseline="0">
              <a:latin typeface="+mn-lt"/>
              <a:cs typeface="Arial" panose="020B0604020202020204" pitchFamily="34" charset="0"/>
            </a:rPr>
            <a:t>NESTOR  ALONSO SANTIAGO CASTAÑON </a:t>
          </a:r>
        </a:p>
        <a:p>
          <a:pPr algn="ctr"/>
          <a:r>
            <a:rPr lang="es-MX" sz="1100" b="1" baseline="0">
              <a:latin typeface="+mn-lt"/>
              <a:cs typeface="Arial" panose="020B0604020202020204" pitchFamily="34" charset="0"/>
            </a:rPr>
            <a:t>RESPONSABLE DE RESGUARDO </a:t>
          </a:r>
        </a:p>
      </xdr:txBody>
    </xdr:sp>
    <xdr:clientData/>
  </xdr:twoCellAnchor>
  <xdr:oneCellAnchor>
    <xdr:from>
      <xdr:col>4</xdr:col>
      <xdr:colOff>100111</xdr:colOff>
      <xdr:row>36</xdr:row>
      <xdr:rowOff>150409</xdr:rowOff>
    </xdr:from>
    <xdr:ext cx="3761607" cy="781240"/>
    <xdr:sp macro="" textlink="">
      <xdr:nvSpPr>
        <xdr:cNvPr id="7" name="6 CuadroTexto"/>
        <xdr:cNvSpPr txBox="1"/>
      </xdr:nvSpPr>
      <xdr:spPr>
        <a:xfrm>
          <a:off x="3922017" y="6889347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  <xdr:twoCellAnchor>
    <xdr:from>
      <xdr:col>1</xdr:col>
      <xdr:colOff>5442</xdr:colOff>
      <xdr:row>46</xdr:row>
      <xdr:rowOff>0</xdr:rowOff>
    </xdr:from>
    <xdr:to>
      <xdr:col>6</xdr:col>
      <xdr:colOff>643617</xdr:colOff>
      <xdr:row>50</xdr:row>
      <xdr:rowOff>166688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xmlns="" id="{00000000-0008-0000-4300-000002000000}"/>
            </a:ext>
          </a:extLst>
        </xdr:cNvPr>
        <xdr:cNvSpPr txBox="1"/>
      </xdr:nvSpPr>
      <xdr:spPr>
        <a:xfrm>
          <a:off x="767442" y="8643938"/>
          <a:ext cx="6019800" cy="928688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BIENES MUEBLES EN RESGUARDO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2021-2024 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aquinaria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equipo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653144</xdr:colOff>
      <xdr:row>46</xdr:row>
      <xdr:rowOff>-1</xdr:rowOff>
    </xdr:from>
    <xdr:to>
      <xdr:col>15</xdr:col>
      <xdr:colOff>0</xdr:colOff>
      <xdr:row>51</xdr:row>
      <xdr:rowOff>0</xdr:rowOff>
    </xdr:to>
    <xdr:sp macro="" textlink="">
      <xdr:nvSpPr>
        <xdr:cNvPr id="16" name="CuadroTexto 3">
          <a:extLst>
            <a:ext uri="{FF2B5EF4-FFF2-40B4-BE49-F238E27FC236}">
              <a16:creationId xmlns:a16="http://schemas.microsoft.com/office/drawing/2014/main" xmlns="" id="{00000000-0008-0000-4300-000003000000}"/>
            </a:ext>
          </a:extLst>
        </xdr:cNvPr>
        <xdr:cNvSpPr txBox="1"/>
      </xdr:nvSpPr>
      <xdr:spPr>
        <a:xfrm>
          <a:off x="6796769" y="8643937"/>
          <a:ext cx="7955075" cy="952501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SERVICIOS PUBLICOS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4</xdr:col>
      <xdr:colOff>57150</xdr:colOff>
      <xdr:row>84</xdr:row>
      <xdr:rowOff>95250</xdr:rowOff>
    </xdr:from>
    <xdr:to>
      <xdr:col>7</xdr:col>
      <xdr:colOff>293369</xdr:colOff>
      <xdr:row>100</xdr:row>
      <xdr:rowOff>118110</xdr:rowOff>
    </xdr:to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xmlns="" id="{00000000-0008-0000-4300-000007000000}"/>
            </a:ext>
          </a:extLst>
        </xdr:cNvPr>
        <xdr:cNvSpPr txBox="1"/>
      </xdr:nvSpPr>
      <xdr:spPr>
        <a:xfrm>
          <a:off x="4000500" y="7334250"/>
          <a:ext cx="2807969" cy="2499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</xdr:txBody>
    </xdr:sp>
    <xdr:clientData/>
  </xdr:twoCellAnchor>
  <xdr:oneCellAnchor>
    <xdr:from>
      <xdr:col>1</xdr:col>
      <xdr:colOff>140834</xdr:colOff>
      <xdr:row>46</xdr:row>
      <xdr:rowOff>93210</xdr:rowOff>
    </xdr:from>
    <xdr:ext cx="1299823" cy="641802"/>
    <xdr:pic>
      <xdr:nvPicPr>
        <xdr:cNvPr id="18" name="4 Imagen">
          <a:extLst>
            <a:ext uri="{FF2B5EF4-FFF2-40B4-BE49-F238E27FC236}">
              <a16:creationId xmlns:a16="http://schemas.microsoft.com/office/drawing/2014/main" xmlns="" id="{00000000-0008-0000-4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834" y="8737148"/>
          <a:ext cx="1299823" cy="641802"/>
        </a:xfrm>
        <a:prstGeom prst="rect">
          <a:avLst/>
        </a:prstGeom>
      </xdr:spPr>
    </xdr:pic>
    <xdr:clientData/>
  </xdr:oneCellAnchor>
  <xdr:twoCellAnchor>
    <xdr:from>
      <xdr:col>1</xdr:col>
      <xdr:colOff>392907</xdr:colOff>
      <xdr:row>96</xdr:row>
      <xdr:rowOff>128586</xdr:rowOff>
    </xdr:from>
    <xdr:to>
      <xdr:col>4</xdr:col>
      <xdr:colOff>392907</xdr:colOff>
      <xdr:row>107</xdr:row>
      <xdr:rowOff>42862</xdr:rowOff>
    </xdr:to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4300-00000B000000}"/>
            </a:ext>
          </a:extLst>
        </xdr:cNvPr>
        <xdr:cNvSpPr txBox="1"/>
      </xdr:nvSpPr>
      <xdr:spPr>
        <a:xfrm>
          <a:off x="1154907" y="19261930"/>
          <a:ext cx="3059906" cy="2009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_________________________________________</a:t>
          </a:r>
        </a:p>
        <a:p>
          <a:pPr algn="ctr"/>
          <a:r>
            <a:rPr lang="es-MX" sz="1100" b="1" baseline="0"/>
            <a:t>NESTOR ALONSO SANTIAGO CASTAÑON</a:t>
          </a:r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twoCellAnchor>
    <xdr:from>
      <xdr:col>8</xdr:col>
      <xdr:colOff>976313</xdr:colOff>
      <xdr:row>93</xdr:row>
      <xdr:rowOff>151380</xdr:rowOff>
    </xdr:from>
    <xdr:to>
      <xdr:col>15</xdr:col>
      <xdr:colOff>186420</xdr:colOff>
      <xdr:row>109</xdr:row>
      <xdr:rowOff>54769</xdr:rowOff>
    </xdr:to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xmlns="" id="{00000000-0008-0000-4300-00000C000000}"/>
            </a:ext>
          </a:extLst>
        </xdr:cNvPr>
        <xdr:cNvSpPr txBox="1"/>
      </xdr:nvSpPr>
      <xdr:spPr>
        <a:xfrm>
          <a:off x="9310688" y="17855974"/>
          <a:ext cx="5544232" cy="29513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oneCellAnchor>
    <xdr:from>
      <xdr:col>5</xdr:col>
      <xdr:colOff>150018</xdr:colOff>
      <xdr:row>101</xdr:row>
      <xdr:rowOff>138113</xdr:rowOff>
    </xdr:from>
    <xdr:ext cx="3761607" cy="781240"/>
    <xdr:sp macro="" textlink="">
      <xdr:nvSpPr>
        <xdr:cNvPr id="21" name="7 CuadroTexto"/>
        <xdr:cNvSpPr txBox="1"/>
      </xdr:nvSpPr>
      <xdr:spPr>
        <a:xfrm>
          <a:off x="5555456" y="20223957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  <xdr:twoCellAnchor>
    <xdr:from>
      <xdr:col>11</xdr:col>
      <xdr:colOff>335107</xdr:colOff>
      <xdr:row>109</xdr:row>
      <xdr:rowOff>0</xdr:rowOff>
    </xdr:from>
    <xdr:to>
      <xdr:col>14</xdr:col>
      <xdr:colOff>744682</xdr:colOff>
      <xdr:row>109</xdr:row>
      <xdr:rowOff>83531</xdr:rowOff>
    </xdr:to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xmlns="" id="{00000000-0008-0000-4200-000008000000}"/>
            </a:ext>
          </a:extLst>
        </xdr:cNvPr>
        <xdr:cNvSpPr txBox="1"/>
      </xdr:nvSpPr>
      <xdr:spPr>
        <a:xfrm>
          <a:off x="9907732" y="3425536"/>
          <a:ext cx="3057525" cy="1420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 MARIAN CORTEZ HERRERA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SINDICO MUNICIPAL DEL H. AYUNTAMIENTO DE BACUM 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oneCellAnchor>
    <xdr:from>
      <xdr:col>5</xdr:col>
      <xdr:colOff>138545</xdr:colOff>
      <xdr:row>109</xdr:row>
      <xdr:rowOff>0</xdr:rowOff>
    </xdr:from>
    <xdr:ext cx="184731" cy="264560"/>
    <xdr:sp macro="" textlink="">
      <xdr:nvSpPr>
        <xdr:cNvPr id="27" name="6 CuadroTexto"/>
        <xdr:cNvSpPr txBox="1"/>
      </xdr:nvSpPr>
      <xdr:spPr>
        <a:xfrm>
          <a:off x="5496358" y="201810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47626</xdr:colOff>
      <xdr:row>0</xdr:row>
      <xdr:rowOff>123825</xdr:rowOff>
    </xdr:from>
    <xdr:to>
      <xdr:col>13</xdr:col>
      <xdr:colOff>1</xdr:colOff>
      <xdr:row>5</xdr:row>
      <xdr:rowOff>0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1700-000021000000}"/>
            </a:ext>
          </a:extLst>
        </xdr:cNvPr>
        <xdr:cNvSpPr txBox="1"/>
      </xdr:nvSpPr>
      <xdr:spPr>
        <a:xfrm>
          <a:off x="7981951" y="123825"/>
          <a:ext cx="3352800" cy="121920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TRANSPORTE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1</xdr:col>
      <xdr:colOff>1</xdr:colOff>
      <xdr:row>0</xdr:row>
      <xdr:rowOff>142875</xdr:rowOff>
    </xdr:from>
    <xdr:to>
      <xdr:col>8</xdr:col>
      <xdr:colOff>9525</xdr:colOff>
      <xdr:row>5</xdr:row>
      <xdr:rowOff>0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xmlns="" id="{00000000-0008-0000-1700-000022000000}"/>
            </a:ext>
          </a:extLst>
        </xdr:cNvPr>
        <xdr:cNvSpPr txBox="1"/>
      </xdr:nvSpPr>
      <xdr:spPr>
        <a:xfrm>
          <a:off x="762001" y="142875"/>
          <a:ext cx="7181849" cy="119062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RESGUARDO 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742950</xdr:colOff>
      <xdr:row>15</xdr:row>
      <xdr:rowOff>142874</xdr:rowOff>
    </xdr:from>
    <xdr:to>
      <xdr:col>12</xdr:col>
      <xdr:colOff>247650</xdr:colOff>
      <xdr:row>24</xdr:row>
      <xdr:rowOff>19050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1700-000023000000}"/>
            </a:ext>
          </a:extLst>
        </xdr:cNvPr>
        <xdr:cNvSpPr txBox="1"/>
      </xdr:nvSpPr>
      <xdr:spPr>
        <a:xfrm>
          <a:off x="7743825" y="2943224"/>
          <a:ext cx="3305175" cy="1590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295275</xdr:colOff>
      <xdr:row>16</xdr:row>
      <xdr:rowOff>99060</xdr:rowOff>
    </xdr:from>
    <xdr:to>
      <xdr:col>3</xdr:col>
      <xdr:colOff>377190</xdr:colOff>
      <xdr:row>23</xdr:row>
      <xdr:rowOff>165100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xmlns="" id="{00000000-0008-0000-1700-000025000000}"/>
            </a:ext>
          </a:extLst>
        </xdr:cNvPr>
        <xdr:cNvSpPr txBox="1"/>
      </xdr:nvSpPr>
      <xdr:spPr>
        <a:xfrm>
          <a:off x="295275" y="3089910"/>
          <a:ext cx="3377565" cy="1399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</a:t>
          </a:r>
        </a:p>
        <a:p>
          <a:pPr algn="ctr"/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ALONSO ENCINAS MENDOZA</a:t>
          </a:r>
          <a:endParaRPr lang="es-MX" sz="1000">
            <a:effectLst/>
          </a:endParaRPr>
        </a:p>
        <a:p>
          <a:pPr algn="ctr"/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RESGUARDO                                                                  </a:t>
          </a:r>
          <a:endParaRPr lang="es-MX" sz="1000">
            <a:effectLst/>
          </a:endParaRPr>
        </a:p>
        <a:p>
          <a:pPr algn="ctr"/>
          <a:endParaRPr lang="es-MX" sz="1100"/>
        </a:p>
      </xdr:txBody>
    </xdr:sp>
    <xdr:clientData/>
  </xdr:twoCellAnchor>
  <xdr:oneCellAnchor>
    <xdr:from>
      <xdr:col>1</xdr:col>
      <xdr:colOff>330200</xdr:colOff>
      <xdr:row>1</xdr:row>
      <xdr:rowOff>1814</xdr:rowOff>
    </xdr:from>
    <xdr:ext cx="1517649" cy="762833"/>
    <xdr:pic>
      <xdr:nvPicPr>
        <xdr:cNvPr id="6" name="7 Imagen">
          <a:extLst>
            <a:ext uri="{FF2B5EF4-FFF2-40B4-BE49-F238E27FC236}">
              <a16:creationId xmlns:a16="http://schemas.microsoft.com/office/drawing/2014/main" xmlns="" id="{00000000-0008-0000-1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200" y="192314"/>
          <a:ext cx="1517649" cy="762833"/>
        </a:xfrm>
        <a:prstGeom prst="rect">
          <a:avLst/>
        </a:prstGeom>
      </xdr:spPr>
    </xdr:pic>
    <xdr:clientData/>
  </xdr:oneCellAnchor>
  <xdr:oneCellAnchor>
    <xdr:from>
      <xdr:col>3</xdr:col>
      <xdr:colOff>438150</xdr:colOff>
      <xdr:row>19</xdr:row>
      <xdr:rowOff>114300</xdr:rowOff>
    </xdr:from>
    <xdr:ext cx="3657599" cy="638175"/>
    <xdr:sp macro="" textlink="">
      <xdr:nvSpPr>
        <xdr:cNvPr id="7" name="6 CuadroTexto"/>
        <xdr:cNvSpPr txBox="1"/>
      </xdr:nvSpPr>
      <xdr:spPr>
        <a:xfrm>
          <a:off x="3733800" y="3676650"/>
          <a:ext cx="3657599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</a:t>
          </a: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6</xdr:col>
      <xdr:colOff>491952</xdr:colOff>
      <xdr:row>4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9525" y="405388"/>
          <a:ext cx="5925284" cy="1221922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 BIENES MUEBLES EN RESGUARDO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PÚBLICA MUNICIPAL PERÍODO:   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512886</xdr:colOff>
      <xdr:row>2</xdr:row>
      <xdr:rowOff>28575</xdr:rowOff>
    </xdr:from>
    <xdr:to>
      <xdr:col>12</xdr:col>
      <xdr:colOff>1</xdr:colOff>
      <xdr:row>5</xdr:row>
      <xdr:rowOff>1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5955743" y="405388"/>
          <a:ext cx="3652994" cy="1237937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OOMAPAS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eaLnBrk="1" fontAlgn="auto" latinLnBrk="0" hangingPunct="1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1078105</xdr:colOff>
      <xdr:row>52</xdr:row>
      <xdr:rowOff>28154</xdr:rowOff>
    </xdr:from>
    <xdr:to>
      <xdr:col>11</xdr:col>
      <xdr:colOff>469655</xdr:colOff>
      <xdr:row>60</xdr:row>
      <xdr:rowOff>96192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/>
      </xdr:nvSpPr>
      <xdr:spPr>
        <a:xfrm>
          <a:off x="8530632" y="10390517"/>
          <a:ext cx="3546963" cy="1575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endParaRPr lang="es-MX" sz="900"/>
        </a:p>
        <a:p>
          <a:pPr algn="ctr"/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52</xdr:row>
      <xdr:rowOff>5442</xdr:rowOff>
    </xdr:from>
    <xdr:to>
      <xdr:col>2</xdr:col>
      <xdr:colOff>267788</xdr:colOff>
      <xdr:row>58</xdr:row>
      <xdr:rowOff>28303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 txBox="1"/>
      </xdr:nvSpPr>
      <xdr:spPr>
        <a:xfrm>
          <a:off x="740229" y="7244442"/>
          <a:ext cx="1813559" cy="11658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___________________________________________</a:t>
          </a:r>
        </a:p>
        <a:p>
          <a:pPr algn="ctr"/>
          <a:r>
            <a:rPr lang="es-MX" sz="1100" b="1">
              <a:effectLst/>
            </a:rPr>
            <a:t>JESUS OSVALDO VELARDE GASTELUM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RESGUARDO</a:t>
          </a:r>
          <a:endParaRPr lang="es-MX" sz="1100" b="1">
            <a:effectLst/>
          </a:endParaRPr>
        </a:p>
        <a:p>
          <a:pPr algn="ctr"/>
          <a:endParaRPr lang="es-MX" sz="900"/>
        </a:p>
      </xdr:txBody>
    </xdr:sp>
    <xdr:clientData/>
  </xdr:twoCellAnchor>
  <xdr:twoCellAnchor editAs="oneCell">
    <xdr:from>
      <xdr:col>0</xdr:col>
      <xdr:colOff>314325</xdr:colOff>
      <xdr:row>3</xdr:row>
      <xdr:rowOff>57150</xdr:rowOff>
    </xdr:from>
    <xdr:to>
      <xdr:col>1</xdr:col>
      <xdr:colOff>1264313</xdr:colOff>
      <xdr:row>3</xdr:row>
      <xdr:rowOff>806225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628650"/>
          <a:ext cx="1104900" cy="129950"/>
        </a:xfrm>
        <a:prstGeom prst="rect">
          <a:avLst/>
        </a:prstGeom>
      </xdr:spPr>
    </xdr:pic>
    <xdr:clientData/>
  </xdr:twoCellAnchor>
  <xdr:oneCellAnchor>
    <xdr:from>
      <xdr:col>2</xdr:col>
      <xdr:colOff>737717</xdr:colOff>
      <xdr:row>54</xdr:row>
      <xdr:rowOff>157005</xdr:rowOff>
    </xdr:from>
    <xdr:ext cx="3761607" cy="765531"/>
    <xdr:sp macro="" textlink="">
      <xdr:nvSpPr>
        <xdr:cNvPr id="7" name="6 CuadroTexto"/>
        <xdr:cNvSpPr txBox="1"/>
      </xdr:nvSpPr>
      <xdr:spPr>
        <a:xfrm>
          <a:off x="3835959" y="10896181"/>
          <a:ext cx="3761607" cy="7655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</a:p>
        <a:p>
          <a:endParaRPr lang="es-MX" sz="1100"/>
        </a:p>
      </xdr:txBody>
    </xdr:sp>
    <xdr:clientData/>
  </xdr:oneCellAnchor>
  <xdr:twoCellAnchor>
    <xdr:from>
      <xdr:col>6</xdr:col>
      <xdr:colOff>879232</xdr:colOff>
      <xdr:row>63</xdr:row>
      <xdr:rowOff>0</xdr:rowOff>
    </xdr:from>
    <xdr:to>
      <xdr:col>12</xdr:col>
      <xdr:colOff>1</xdr:colOff>
      <xdr:row>69</xdr:row>
      <xdr:rowOff>9524</xdr:rowOff>
    </xdr:to>
    <xdr:sp macro="" textlink="">
      <xdr:nvSpPr>
        <xdr:cNvPr id="15" name="CuadroText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6322089" y="10173956"/>
          <a:ext cx="3286648" cy="1150431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  <a:endParaRPr lang="es-MX">
            <a:effectLst/>
          </a:endParaRP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OOMAPAS BACUM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eaLnBrk="1" fontAlgn="auto" latinLnBrk="0" hangingPunct="1"/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</xdr:colOff>
      <xdr:row>63</xdr:row>
      <xdr:rowOff>9525</xdr:rowOff>
    </xdr:from>
    <xdr:to>
      <xdr:col>6</xdr:col>
      <xdr:colOff>868765</xdr:colOff>
      <xdr:row>68</xdr:row>
      <xdr:rowOff>198120</xdr:rowOff>
    </xdr:to>
    <xdr:sp macro="" textlink="">
      <xdr:nvSpPr>
        <xdr:cNvPr id="16" name="CuadroTexto 3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/>
      </xdr:nvSpPr>
      <xdr:spPr>
        <a:xfrm>
          <a:off x="2" y="10183481"/>
          <a:ext cx="6311620" cy="1130628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     </a:t>
          </a:r>
          <a:r>
            <a:rPr lang="es-MX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428625</xdr:colOff>
      <xdr:row>113</xdr:row>
      <xdr:rowOff>190499</xdr:rowOff>
    </xdr:from>
    <xdr:to>
      <xdr:col>9</xdr:col>
      <xdr:colOff>476249</xdr:colOff>
      <xdr:row>120</xdr:row>
      <xdr:rowOff>24764</xdr:rowOff>
    </xdr:to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/>
      </xdr:nvSpPr>
      <xdr:spPr>
        <a:xfrm>
          <a:off x="5238750" y="18869024"/>
          <a:ext cx="5457824" cy="1167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</xdr:txBody>
    </xdr:sp>
    <xdr:clientData/>
  </xdr:twoCellAnchor>
  <xdr:twoCellAnchor>
    <xdr:from>
      <xdr:col>6</xdr:col>
      <xdr:colOff>973434</xdr:colOff>
      <xdr:row>115</xdr:row>
      <xdr:rowOff>111124</xdr:rowOff>
    </xdr:from>
    <xdr:to>
      <xdr:col>11</xdr:col>
      <xdr:colOff>542926</xdr:colOff>
      <xdr:row>127</xdr:row>
      <xdr:rowOff>137584</xdr:rowOff>
    </xdr:to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/>
      </xdr:nvSpPr>
      <xdr:spPr>
        <a:xfrm>
          <a:off x="8091016" y="18983184"/>
          <a:ext cx="3463229" cy="2287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/>
        </a:p>
      </xdr:txBody>
    </xdr:sp>
    <xdr:clientData/>
  </xdr:twoCellAnchor>
  <xdr:twoCellAnchor>
    <xdr:from>
      <xdr:col>0</xdr:col>
      <xdr:colOff>0</xdr:colOff>
      <xdr:row>116</xdr:row>
      <xdr:rowOff>180975</xdr:rowOff>
    </xdr:from>
    <xdr:to>
      <xdr:col>2</xdr:col>
      <xdr:colOff>264159</xdr:colOff>
      <xdr:row>125</xdr:row>
      <xdr:rowOff>158750</xdr:rowOff>
    </xdr:to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/>
      </xdr:nvSpPr>
      <xdr:spPr>
        <a:xfrm>
          <a:off x="736600" y="7791450"/>
          <a:ext cx="3356609" cy="1692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___________________________________________</a:t>
          </a:r>
        </a:p>
        <a:p>
          <a:pPr algn="ctr"/>
          <a:r>
            <a:rPr lang="es-MX" sz="1100" b="1">
              <a:latin typeface="+mn-lt"/>
              <a:cs typeface="Arial" panose="020B0604020202020204" pitchFamily="34" charset="0"/>
            </a:rPr>
            <a:t>JESUS OSVALDO VELARDE GASTELUM</a:t>
          </a:r>
        </a:p>
        <a:p>
          <a:pPr algn="ctr"/>
          <a:r>
            <a:rPr lang="es-MX" sz="1100" b="1">
              <a:latin typeface="+mn-lt"/>
              <a:cs typeface="Arial" panose="020B0604020202020204" pitchFamily="34" charset="0"/>
            </a:rPr>
            <a:t>RESPONSABLE DE RESGUARDO</a:t>
          </a:r>
        </a:p>
      </xdr:txBody>
    </xdr:sp>
    <xdr:clientData/>
  </xdr:twoCellAnchor>
  <xdr:oneCellAnchor>
    <xdr:from>
      <xdr:col>0</xdr:col>
      <xdr:colOff>512234</xdr:colOff>
      <xdr:row>64</xdr:row>
      <xdr:rowOff>41486</xdr:rowOff>
    </xdr:from>
    <xdr:ext cx="1983315" cy="761775"/>
    <xdr:pic>
      <xdr:nvPicPr>
        <xdr:cNvPr id="20" name="6 Imagen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234" y="10309436"/>
          <a:ext cx="1983315" cy="761775"/>
        </a:xfrm>
        <a:prstGeom prst="rect">
          <a:avLst/>
        </a:prstGeom>
      </xdr:spPr>
    </xdr:pic>
    <xdr:clientData/>
  </xdr:oneCellAnchor>
  <xdr:oneCellAnchor>
    <xdr:from>
      <xdr:col>2</xdr:col>
      <xdr:colOff>492579</xdr:colOff>
      <xdr:row>120</xdr:row>
      <xdr:rowOff>177940</xdr:rowOff>
    </xdr:from>
    <xdr:ext cx="3761607" cy="765531"/>
    <xdr:sp macro="" textlink="">
      <xdr:nvSpPr>
        <xdr:cNvPr id="21" name="7 CuadroTexto"/>
        <xdr:cNvSpPr txBox="1"/>
      </xdr:nvSpPr>
      <xdr:spPr>
        <a:xfrm>
          <a:off x="3590821" y="19992033"/>
          <a:ext cx="3761607" cy="7655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</a:p>
        <a:p>
          <a:endParaRPr lang="es-MX" sz="1100"/>
        </a:p>
      </xdr:txBody>
    </xdr:sp>
    <xdr:clientData/>
  </xdr:oneCellAnchor>
  <xdr:twoCellAnchor>
    <xdr:from>
      <xdr:col>0</xdr:col>
      <xdr:colOff>1586</xdr:colOff>
      <xdr:row>132</xdr:row>
      <xdr:rowOff>18824</xdr:rowOff>
    </xdr:from>
    <xdr:to>
      <xdr:col>6</xdr:col>
      <xdr:colOff>539749</xdr:colOff>
      <xdr:row>138</xdr:row>
      <xdr:rowOff>177483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xmlns="" id="{00000000-0008-0000-4000-000002000000}"/>
            </a:ext>
          </a:extLst>
        </xdr:cNvPr>
        <xdr:cNvSpPr txBox="1"/>
      </xdr:nvSpPr>
      <xdr:spPr>
        <a:xfrm>
          <a:off x="763586" y="780824"/>
          <a:ext cx="5605463" cy="130165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</a:t>
          </a: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Transporte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546100</xdr:colOff>
      <xdr:row>132</xdr:row>
      <xdr:rowOff>19050</xdr:rowOff>
    </xdr:from>
    <xdr:to>
      <xdr:col>12</xdr:col>
      <xdr:colOff>0</xdr:colOff>
      <xdr:row>138</xdr:row>
      <xdr:rowOff>189139</xdr:rowOff>
    </xdr:to>
    <xdr:sp macro="" textlink="">
      <xdr:nvSpPr>
        <xdr:cNvPr id="26" name="CuadroTexto 3">
          <a:extLst>
            <a:ext uri="{FF2B5EF4-FFF2-40B4-BE49-F238E27FC236}">
              <a16:creationId xmlns:a16="http://schemas.microsoft.com/office/drawing/2014/main" xmlns="" id="{00000000-0008-0000-4000-000003000000}"/>
            </a:ext>
          </a:extLst>
        </xdr:cNvPr>
        <xdr:cNvSpPr txBox="1"/>
      </xdr:nvSpPr>
      <xdr:spPr>
        <a:xfrm>
          <a:off x="6375400" y="781050"/>
          <a:ext cx="4968875" cy="131308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DIRECCION: OOMAPAS		</a:t>
          </a: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227239</xdr:colOff>
      <xdr:row>132</xdr:row>
      <xdr:rowOff>105003</xdr:rowOff>
    </xdr:from>
    <xdr:to>
      <xdr:col>1</xdr:col>
      <xdr:colOff>1559588</xdr:colOff>
      <xdr:row>138</xdr:row>
      <xdr:rowOff>23814</xdr:rowOff>
    </xdr:to>
    <xdr:pic>
      <xdr:nvPicPr>
        <xdr:cNvPr id="2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239" y="867003"/>
          <a:ext cx="2154011" cy="106181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</xdr:colOff>
      <xdr:row>2</xdr:row>
      <xdr:rowOff>10886</xdr:rowOff>
    </xdr:from>
    <xdr:to>
      <xdr:col>5</xdr:col>
      <xdr:colOff>703489</xdr:colOff>
      <xdr:row>3</xdr:row>
      <xdr:rowOff>179614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 txBox="1"/>
      </xdr:nvSpPr>
      <xdr:spPr>
        <a:xfrm>
          <a:off x="766082" y="391886"/>
          <a:ext cx="3747407" cy="359228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719817</xdr:colOff>
      <xdr:row>2</xdr:row>
      <xdr:rowOff>8163</xdr:rowOff>
    </xdr:from>
    <xdr:to>
      <xdr:col>13</xdr:col>
      <xdr:colOff>10886</xdr:colOff>
      <xdr:row>3</xdr:row>
      <xdr:rowOff>174170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SpPr txBox="1"/>
      </xdr:nvSpPr>
      <xdr:spPr>
        <a:xfrm>
          <a:off x="4529817" y="389163"/>
          <a:ext cx="5387069" cy="356507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UNIDAD ADMINISTRATIVA: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BOMBEROS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287547</xdr:colOff>
      <xdr:row>82</xdr:row>
      <xdr:rowOff>57150</xdr:rowOff>
    </xdr:from>
    <xdr:to>
      <xdr:col>12</xdr:col>
      <xdr:colOff>584198</xdr:colOff>
      <xdr:row>89</xdr:row>
      <xdr:rowOff>17971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SpPr txBox="1"/>
      </xdr:nvSpPr>
      <xdr:spPr>
        <a:xfrm>
          <a:off x="7197665" y="17507669"/>
          <a:ext cx="3037335" cy="1281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215660</xdr:colOff>
      <xdr:row>81</xdr:row>
      <xdr:rowOff>124901</xdr:rowOff>
    </xdr:from>
    <xdr:to>
      <xdr:col>4</xdr:col>
      <xdr:colOff>42833</xdr:colOff>
      <xdr:row>88</xdr:row>
      <xdr:rowOff>180254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SpPr txBox="1"/>
      </xdr:nvSpPr>
      <xdr:spPr>
        <a:xfrm>
          <a:off x="215660" y="17386717"/>
          <a:ext cx="3448470" cy="13762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 </a:t>
          </a:r>
        </a:p>
        <a:p>
          <a:pPr algn="ctr"/>
          <a:r>
            <a:rPr lang="es-MX" sz="1100" b="1"/>
            <a:t>C. ERNESTO ALVAREZ MOLINA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100" b="1"/>
            <a:t> </a:t>
          </a:r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RESPONSABLE</a:t>
          </a:r>
          <a:r>
            <a:rPr lang="es-MX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RESGUARDO 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125639</xdr:colOff>
      <xdr:row>2</xdr:row>
      <xdr:rowOff>21771</xdr:rowOff>
    </xdr:from>
    <xdr:to>
      <xdr:col>2</xdr:col>
      <xdr:colOff>456259</xdr:colOff>
      <xdr:row>2</xdr:row>
      <xdr:rowOff>775834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639" y="402771"/>
          <a:ext cx="1047691" cy="173038"/>
        </a:xfrm>
        <a:prstGeom prst="rect">
          <a:avLst/>
        </a:prstGeom>
      </xdr:spPr>
    </xdr:pic>
    <xdr:clientData/>
  </xdr:twoCellAnchor>
  <xdr:oneCellAnchor>
    <xdr:from>
      <xdr:col>3</xdr:col>
      <xdr:colOff>178639</xdr:colOff>
      <xdr:row>84</xdr:row>
      <xdr:rowOff>170730</xdr:rowOff>
    </xdr:from>
    <xdr:ext cx="3599447" cy="757772"/>
    <xdr:sp macro="" textlink="">
      <xdr:nvSpPr>
        <xdr:cNvPr id="7" name="6 CuadroTexto"/>
        <xdr:cNvSpPr txBox="1"/>
      </xdr:nvSpPr>
      <xdr:spPr>
        <a:xfrm>
          <a:off x="3287743" y="17998655"/>
          <a:ext cx="3599447" cy="757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783770</xdr:colOff>
      <xdr:row>1</xdr:row>
      <xdr:rowOff>10886</xdr:rowOff>
    </xdr:from>
    <xdr:to>
      <xdr:col>9</xdr:col>
      <xdr:colOff>391884</xdr:colOff>
      <xdr:row>3</xdr:row>
      <xdr:rowOff>179614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 txBox="1"/>
      </xdr:nvSpPr>
      <xdr:spPr>
        <a:xfrm>
          <a:off x="764720" y="201386"/>
          <a:ext cx="6485164" cy="549728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407670</xdr:colOff>
      <xdr:row>1</xdr:row>
      <xdr:rowOff>10886</xdr:rowOff>
    </xdr:from>
    <xdr:to>
      <xdr:col>13</xdr:col>
      <xdr:colOff>0</xdr:colOff>
      <xdr:row>4</xdr:row>
      <xdr:rowOff>4083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SpPr txBox="1"/>
      </xdr:nvSpPr>
      <xdr:spPr>
        <a:xfrm>
          <a:off x="7265670" y="201386"/>
          <a:ext cx="2640330" cy="564697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RASTRO MUNICIPAL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681990</xdr:colOff>
      <xdr:row>22</xdr:row>
      <xdr:rowOff>68580</xdr:rowOff>
    </xdr:from>
    <xdr:to>
      <xdr:col>10</xdr:col>
      <xdr:colOff>400050</xdr:colOff>
      <xdr:row>28</xdr:row>
      <xdr:rowOff>91440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SpPr txBox="1"/>
      </xdr:nvSpPr>
      <xdr:spPr>
        <a:xfrm>
          <a:off x="2967990" y="3878580"/>
          <a:ext cx="5052060" cy="1165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</xdr:txBody>
    </xdr:sp>
    <xdr:clientData/>
  </xdr:twoCellAnchor>
  <xdr:twoCellAnchor>
    <xdr:from>
      <xdr:col>8</xdr:col>
      <xdr:colOff>448879</xdr:colOff>
      <xdr:row>23</xdr:row>
      <xdr:rowOff>109297</xdr:rowOff>
    </xdr:from>
    <xdr:to>
      <xdr:col>12</xdr:col>
      <xdr:colOff>519304</xdr:colOff>
      <xdr:row>31</xdr:row>
      <xdr:rowOff>98534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SpPr txBox="1"/>
      </xdr:nvSpPr>
      <xdr:spPr>
        <a:xfrm>
          <a:off x="6544879" y="4109797"/>
          <a:ext cx="3118425" cy="1513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762046</xdr:colOff>
      <xdr:row>24</xdr:row>
      <xdr:rowOff>15765</xdr:rowOff>
    </xdr:from>
    <xdr:to>
      <xdr:col>3</xdr:col>
      <xdr:colOff>229914</xdr:colOff>
      <xdr:row>30</xdr:row>
      <xdr:rowOff>38625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0F00-000009000000}"/>
            </a:ext>
          </a:extLst>
        </xdr:cNvPr>
        <xdr:cNvSpPr txBox="1"/>
      </xdr:nvSpPr>
      <xdr:spPr>
        <a:xfrm>
          <a:off x="762046" y="4206765"/>
          <a:ext cx="1753868" cy="1165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___________________________________ </a:t>
          </a:r>
        </a:p>
        <a:p>
          <a:pPr algn="ctr"/>
          <a:r>
            <a:rPr lang="es-MX" sz="1100" b="1"/>
            <a:t>C.VICENTE</a:t>
          </a:r>
          <a:r>
            <a:rPr lang="es-MX" sz="1100" b="1" baseline="0"/>
            <a:t> FLORES QUEZADA</a:t>
          </a:r>
          <a:endParaRPr lang="es-MX" sz="1100" b="1"/>
        </a:p>
        <a:p>
          <a:pPr algn="ctr"/>
          <a:r>
            <a:rPr lang="es-MX" sz="1100" b="1"/>
            <a:t>RESPONSABLE DE RESGUARDO </a:t>
          </a:r>
        </a:p>
      </xdr:txBody>
    </xdr:sp>
    <xdr:clientData/>
  </xdr:twoCellAnchor>
  <xdr:twoCellAnchor editAs="oneCell">
    <xdr:from>
      <xdr:col>1</xdr:col>
      <xdr:colOff>42727</xdr:colOff>
      <xdr:row>0</xdr:row>
      <xdr:rowOff>182880</xdr:rowOff>
    </xdr:from>
    <xdr:to>
      <xdr:col>2</xdr:col>
      <xdr:colOff>321161</xdr:colOff>
      <xdr:row>2</xdr:row>
      <xdr:rowOff>555880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727" y="182880"/>
          <a:ext cx="1040434" cy="383949"/>
        </a:xfrm>
        <a:prstGeom prst="rect">
          <a:avLst/>
        </a:prstGeom>
      </xdr:spPr>
    </xdr:pic>
    <xdr:clientData/>
  </xdr:twoCellAnchor>
  <xdr:oneCellAnchor>
    <xdr:from>
      <xdr:col>3</xdr:col>
      <xdr:colOff>273708</xdr:colOff>
      <xdr:row>26</xdr:row>
      <xdr:rowOff>175173</xdr:rowOff>
    </xdr:from>
    <xdr:ext cx="3599447" cy="757772"/>
    <xdr:sp macro="" textlink="">
      <xdr:nvSpPr>
        <xdr:cNvPr id="8" name="7 CuadroTexto"/>
        <xdr:cNvSpPr txBox="1"/>
      </xdr:nvSpPr>
      <xdr:spPr>
        <a:xfrm>
          <a:off x="2559708" y="4747173"/>
          <a:ext cx="3599447" cy="757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1</xdr:row>
      <xdr:rowOff>9525</xdr:rowOff>
    </xdr:from>
    <xdr:to>
      <xdr:col>9</xdr:col>
      <xdr:colOff>200025</xdr:colOff>
      <xdr:row>3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SpPr txBox="1"/>
      </xdr:nvSpPr>
      <xdr:spPr>
        <a:xfrm>
          <a:off x="773430" y="200025"/>
          <a:ext cx="6284595" cy="53340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207643</xdr:colOff>
      <xdr:row>1</xdr:row>
      <xdr:rowOff>9525</xdr:rowOff>
    </xdr:from>
    <xdr:to>
      <xdr:col>13</xdr:col>
      <xdr:colOff>0</xdr:colOff>
      <xdr:row>3</xdr:row>
      <xdr:rowOff>0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 txBox="1"/>
      </xdr:nvSpPr>
      <xdr:spPr>
        <a:xfrm>
          <a:off x="7065643" y="200025"/>
          <a:ext cx="2840357" cy="542924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 MUNICIPAL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187612</xdr:colOff>
      <xdr:row>149</xdr:row>
      <xdr:rowOff>122903</xdr:rowOff>
    </xdr:from>
    <xdr:to>
      <xdr:col>9</xdr:col>
      <xdr:colOff>324771</xdr:colOff>
      <xdr:row>153</xdr:row>
      <xdr:rowOff>176243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 txBox="1"/>
      </xdr:nvSpPr>
      <xdr:spPr>
        <a:xfrm>
          <a:off x="3966886" y="30316129"/>
          <a:ext cx="5217159" cy="831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</xdr:txBody>
    </xdr:sp>
    <xdr:clientData/>
  </xdr:twoCellAnchor>
  <xdr:twoCellAnchor>
    <xdr:from>
      <xdr:col>0</xdr:col>
      <xdr:colOff>219075</xdr:colOff>
      <xdr:row>148</xdr:row>
      <xdr:rowOff>26867</xdr:rowOff>
    </xdr:from>
    <xdr:to>
      <xdr:col>3</xdr:col>
      <xdr:colOff>438150</xdr:colOff>
      <xdr:row>155</xdr:row>
      <xdr:rowOff>64966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SpPr txBox="1"/>
      </xdr:nvSpPr>
      <xdr:spPr>
        <a:xfrm>
          <a:off x="219075" y="31487942"/>
          <a:ext cx="2543175" cy="1371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1000"/>
            <a:t>_____________________________________</a:t>
          </a:r>
        </a:p>
        <a:p>
          <a:pPr algn="ctr"/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MARÍA</a:t>
          </a:r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ROSARIO FIERROS ALVAREZ </a:t>
          </a:r>
          <a:endParaRPr lang="es-MX" sz="1000">
            <a:effectLst/>
          </a:endParaRPr>
        </a:p>
        <a:p>
          <a:pPr algn="ctr"/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RESGUARDO </a:t>
          </a:r>
          <a:endParaRPr lang="es-MX" sz="1000">
            <a:effectLst/>
          </a:endParaRPr>
        </a:p>
        <a:p>
          <a:pPr algn="ctr"/>
          <a:endParaRPr lang="es-MX" sz="900"/>
        </a:p>
      </xdr:txBody>
    </xdr:sp>
    <xdr:clientData/>
  </xdr:twoCellAnchor>
  <xdr:twoCellAnchor>
    <xdr:from>
      <xdr:col>7</xdr:col>
      <xdr:colOff>657225</xdr:colOff>
      <xdr:row>146</xdr:row>
      <xdr:rowOff>133350</xdr:rowOff>
    </xdr:from>
    <xdr:to>
      <xdr:col>13</xdr:col>
      <xdr:colOff>10243</xdr:colOff>
      <xdr:row>154</xdr:row>
      <xdr:rowOff>174111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SpPr txBox="1"/>
      </xdr:nvSpPr>
      <xdr:spPr>
        <a:xfrm>
          <a:off x="7524750" y="31203900"/>
          <a:ext cx="3572593" cy="1564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900"/>
        </a:p>
      </xdr:txBody>
    </xdr:sp>
    <xdr:clientData/>
  </xdr:twoCellAnchor>
  <xdr:twoCellAnchor editAs="oneCell">
    <xdr:from>
      <xdr:col>1</xdr:col>
      <xdr:colOff>348185</xdr:colOff>
      <xdr:row>2</xdr:row>
      <xdr:rowOff>29496</xdr:rowOff>
    </xdr:from>
    <xdr:to>
      <xdr:col>2</xdr:col>
      <xdr:colOff>1023682</xdr:colOff>
      <xdr:row>2</xdr:row>
      <xdr:rowOff>786939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1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185" y="410496"/>
          <a:ext cx="1179400" cy="157368"/>
        </a:xfrm>
        <a:prstGeom prst="rect">
          <a:avLst/>
        </a:prstGeom>
      </xdr:spPr>
    </xdr:pic>
    <xdr:clientData/>
  </xdr:twoCellAnchor>
  <xdr:oneCellAnchor>
    <xdr:from>
      <xdr:col>3</xdr:col>
      <xdr:colOff>426065</xdr:colOff>
      <xdr:row>151</xdr:row>
      <xdr:rowOff>2151</xdr:rowOff>
    </xdr:from>
    <xdr:ext cx="3599447" cy="757772"/>
    <xdr:sp macro="" textlink="">
      <xdr:nvSpPr>
        <xdr:cNvPr id="8" name="7 CuadroTexto"/>
        <xdr:cNvSpPr txBox="1"/>
      </xdr:nvSpPr>
      <xdr:spPr>
        <a:xfrm>
          <a:off x="2750165" y="32034726"/>
          <a:ext cx="3599447" cy="757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twoCellAnchor>
    <xdr:from>
      <xdr:col>7</xdr:col>
      <xdr:colOff>604275</xdr:colOff>
      <xdr:row>158</xdr:row>
      <xdr:rowOff>61451</xdr:rowOff>
    </xdr:from>
    <xdr:to>
      <xdr:col>13</xdr:col>
      <xdr:colOff>1</xdr:colOff>
      <xdr:row>164</xdr:row>
      <xdr:rowOff>1059</xdr:rowOff>
    </xdr:to>
    <xdr:sp macro="" textlink="">
      <xdr:nvSpPr>
        <xdr:cNvPr id="16" name="CuadroTexto 3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SpPr txBox="1"/>
      </xdr:nvSpPr>
      <xdr:spPr>
        <a:xfrm>
          <a:off x="7118146" y="32006048"/>
          <a:ext cx="3553952" cy="111743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 MUNICIPAL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20484</xdr:colOff>
      <xdr:row>158</xdr:row>
      <xdr:rowOff>40968</xdr:rowOff>
    </xdr:from>
    <xdr:to>
      <xdr:col>7</xdr:col>
      <xdr:colOff>614516</xdr:colOff>
      <xdr:row>163</xdr:row>
      <xdr:rowOff>201332</xdr:rowOff>
    </xdr:to>
    <xdr:sp macro="" textlink="">
      <xdr:nvSpPr>
        <xdr:cNvPr id="17" name="CuadroTexto 3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SpPr txBox="1"/>
      </xdr:nvSpPr>
      <xdr:spPr>
        <a:xfrm>
          <a:off x="317500" y="31985565"/>
          <a:ext cx="6810887" cy="1133348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229</xdr:row>
      <xdr:rowOff>1089</xdr:rowOff>
    </xdr:from>
    <xdr:to>
      <xdr:col>3</xdr:col>
      <xdr:colOff>443592</xdr:colOff>
      <xdr:row>236</xdr:row>
      <xdr:rowOff>39189</xdr:rowOff>
    </xdr:to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SpPr txBox="1"/>
      </xdr:nvSpPr>
      <xdr:spPr>
        <a:xfrm>
          <a:off x="0" y="44778114"/>
          <a:ext cx="3891642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MARÍA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ROSARIO FIERROS ALVAREZ </a:t>
          </a:r>
          <a:endParaRPr lang="es-MX" sz="1100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RESGUARDO </a:t>
          </a:r>
          <a:endParaRPr lang="es-MX" sz="1100">
            <a:effectLst/>
          </a:endParaRPr>
        </a:p>
        <a:p>
          <a:pPr algn="ctr"/>
          <a:endParaRPr lang="es-MX" sz="900"/>
        </a:p>
      </xdr:txBody>
    </xdr:sp>
    <xdr:clientData/>
  </xdr:twoCellAnchor>
  <xdr:twoCellAnchor>
    <xdr:from>
      <xdr:col>7</xdr:col>
      <xdr:colOff>666750</xdr:colOff>
      <xdr:row>228</xdr:row>
      <xdr:rowOff>129268</xdr:rowOff>
    </xdr:from>
    <xdr:to>
      <xdr:col>12</xdr:col>
      <xdr:colOff>409575</xdr:colOff>
      <xdr:row>235</xdr:row>
      <xdr:rowOff>102053</xdr:rowOff>
    </xdr:to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SpPr txBox="1"/>
      </xdr:nvSpPr>
      <xdr:spPr>
        <a:xfrm>
          <a:off x="7534275" y="44715793"/>
          <a:ext cx="3609975" cy="1306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2</xdr:col>
      <xdr:colOff>881744</xdr:colOff>
      <xdr:row>219</xdr:row>
      <xdr:rowOff>29935</xdr:rowOff>
    </xdr:from>
    <xdr:to>
      <xdr:col>6</xdr:col>
      <xdr:colOff>0</xdr:colOff>
      <xdr:row>222</xdr:row>
      <xdr:rowOff>0</xdr:rowOff>
    </xdr:to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xmlns="" id="{00000000-0008-0000-1100-000014000000}"/>
            </a:ext>
          </a:extLst>
        </xdr:cNvPr>
        <xdr:cNvSpPr txBox="1"/>
      </xdr:nvSpPr>
      <xdr:spPr>
        <a:xfrm>
          <a:off x="2462894" y="9621610"/>
          <a:ext cx="2994931" cy="570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MARÍA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ROSARIO FIERROS ALVAREZ </a:t>
          </a:r>
          <a:endParaRPr lang="es-MX" sz="900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RESGUARDO </a:t>
          </a:r>
          <a:endParaRPr lang="es-MX" sz="900">
            <a:effectLst/>
          </a:endParaRPr>
        </a:p>
        <a:p>
          <a:pPr algn="ctr"/>
          <a:endParaRPr lang="es-MX" sz="900"/>
        </a:p>
      </xdr:txBody>
    </xdr:sp>
    <xdr:clientData/>
  </xdr:twoCellAnchor>
  <xdr:oneCellAnchor>
    <xdr:from>
      <xdr:col>1</xdr:col>
      <xdr:colOff>430265</xdr:colOff>
      <xdr:row>158</xdr:row>
      <xdr:rowOff>143387</xdr:rowOff>
    </xdr:from>
    <xdr:ext cx="1997073" cy="872754"/>
    <xdr:pic>
      <xdr:nvPicPr>
        <xdr:cNvPr id="21" name="7 Imagen">
          <a:extLst>
            <a:ext uri="{FF2B5EF4-FFF2-40B4-BE49-F238E27FC236}">
              <a16:creationId xmlns:a16="http://schemas.microsoft.com/office/drawing/2014/main" xmlns="" id="{00000000-0008-0000-1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281" y="32087984"/>
          <a:ext cx="1997073" cy="872754"/>
        </a:xfrm>
        <a:prstGeom prst="rect">
          <a:avLst/>
        </a:prstGeom>
      </xdr:spPr>
    </xdr:pic>
    <xdr:clientData/>
  </xdr:oneCellAnchor>
  <xdr:oneCellAnchor>
    <xdr:from>
      <xdr:col>3</xdr:col>
      <xdr:colOff>247650</xdr:colOff>
      <xdr:row>231</xdr:row>
      <xdr:rowOff>104775</xdr:rowOff>
    </xdr:from>
    <xdr:ext cx="3599447" cy="757772"/>
    <xdr:sp macro="" textlink="">
      <xdr:nvSpPr>
        <xdr:cNvPr id="22" name="8 CuadroTexto"/>
        <xdr:cNvSpPr txBox="1"/>
      </xdr:nvSpPr>
      <xdr:spPr>
        <a:xfrm>
          <a:off x="3695700" y="45262800"/>
          <a:ext cx="3599447" cy="757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twoCellAnchor>
    <xdr:from>
      <xdr:col>1</xdr:col>
      <xdr:colOff>15684</xdr:colOff>
      <xdr:row>242</xdr:row>
      <xdr:rowOff>40968</xdr:rowOff>
    </xdr:from>
    <xdr:to>
      <xdr:col>8</xdr:col>
      <xdr:colOff>450645</xdr:colOff>
      <xdr:row>247</xdr:row>
      <xdr:rowOff>6259</xdr:rowOff>
    </xdr:to>
    <xdr:sp macro="" textlink="">
      <xdr:nvSpPr>
        <xdr:cNvPr id="23" name="CuadroTexto 3">
          <a:extLst>
            <a:ext uri="{FF2B5EF4-FFF2-40B4-BE49-F238E27FC236}">
              <a16:creationId xmlns:a16="http://schemas.microsoft.com/office/drawing/2014/main" xmlns="" id="{00000000-0008-0000-4400-000004000000}"/>
            </a:ext>
          </a:extLst>
        </xdr:cNvPr>
        <xdr:cNvSpPr txBox="1"/>
      </xdr:nvSpPr>
      <xdr:spPr>
        <a:xfrm>
          <a:off x="312700" y="45044033"/>
          <a:ext cx="8116413" cy="1327468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 BIENES 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Transporte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460887</xdr:colOff>
      <xdr:row>242</xdr:row>
      <xdr:rowOff>41613</xdr:rowOff>
    </xdr:from>
    <xdr:to>
      <xdr:col>15</xdr:col>
      <xdr:colOff>10886</xdr:colOff>
      <xdr:row>247</xdr:row>
      <xdr:rowOff>6219</xdr:rowOff>
    </xdr:to>
    <xdr:sp macro="" textlink="">
      <xdr:nvSpPr>
        <xdr:cNvPr id="24" name="CuadroTexto 3">
          <a:extLst>
            <a:ext uri="{FF2B5EF4-FFF2-40B4-BE49-F238E27FC236}">
              <a16:creationId xmlns:a16="http://schemas.microsoft.com/office/drawing/2014/main" xmlns="" id="{00000000-0008-0000-4400-000005000000}"/>
            </a:ext>
          </a:extLst>
        </xdr:cNvPr>
        <xdr:cNvSpPr txBox="1"/>
      </xdr:nvSpPr>
      <xdr:spPr>
        <a:xfrm>
          <a:off x="8439355" y="45044678"/>
          <a:ext cx="4599273" cy="1326783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DIF</a:t>
          </a:r>
          <a:r>
            <a:rPr lang="es-MX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0</xdr:col>
      <xdr:colOff>46945</xdr:colOff>
      <xdr:row>258</xdr:row>
      <xdr:rowOff>151720</xdr:rowOff>
    </xdr:from>
    <xdr:to>
      <xdr:col>4</xdr:col>
      <xdr:colOff>72569</xdr:colOff>
      <xdr:row>265</xdr:row>
      <xdr:rowOff>189820</xdr:rowOff>
    </xdr:to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xmlns="" id="{00000000-0008-0000-4400-000009000000}"/>
            </a:ext>
          </a:extLst>
        </xdr:cNvPr>
        <xdr:cNvSpPr txBox="1"/>
      </xdr:nvSpPr>
      <xdr:spPr>
        <a:xfrm>
          <a:off x="46945" y="50243695"/>
          <a:ext cx="3168874" cy="1371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C.MARÍA DEL ROSARIO FIERRO ALVAREZ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RESGUARDO 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201385</xdr:colOff>
      <xdr:row>243</xdr:row>
      <xdr:rowOff>1</xdr:rowOff>
    </xdr:from>
    <xdr:ext cx="2046516" cy="857250"/>
    <xdr:pic>
      <xdr:nvPicPr>
        <xdr:cNvPr id="26" name="4 Imagen">
          <a:extLst>
            <a:ext uri="{FF2B5EF4-FFF2-40B4-BE49-F238E27FC236}">
              <a16:creationId xmlns:a16="http://schemas.microsoft.com/office/drawing/2014/main" xmlns="" id="{00000000-0008-0000-4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60" y="47224951"/>
          <a:ext cx="2046516" cy="857250"/>
        </a:xfrm>
        <a:prstGeom prst="rect">
          <a:avLst/>
        </a:prstGeom>
      </xdr:spPr>
    </xdr:pic>
    <xdr:clientData/>
  </xdr:oneCellAnchor>
  <xdr:twoCellAnchor>
    <xdr:from>
      <xdr:col>8</xdr:col>
      <xdr:colOff>542925</xdr:colOff>
      <xdr:row>259</xdr:row>
      <xdr:rowOff>15422</xdr:rowOff>
    </xdr:from>
    <xdr:to>
      <xdr:col>15</xdr:col>
      <xdr:colOff>2722</xdr:colOff>
      <xdr:row>266</xdr:row>
      <xdr:rowOff>69760</xdr:rowOff>
    </xdr:to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xmlns="" id="{00000000-0008-0000-4400-00000A000000}"/>
            </a:ext>
          </a:extLst>
        </xdr:cNvPr>
        <xdr:cNvSpPr txBox="1"/>
      </xdr:nvSpPr>
      <xdr:spPr>
        <a:xfrm>
          <a:off x="6791325" y="50297897"/>
          <a:ext cx="3469822" cy="1387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 MARIAN CORTEZ HERRERA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SINDICO MUNICIPAL DEL H. AYUNTAMIENTO DE BACUM 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oneCellAnchor>
    <xdr:from>
      <xdr:col>3</xdr:col>
      <xdr:colOff>563970</xdr:colOff>
      <xdr:row>262</xdr:row>
      <xdr:rowOff>17463</xdr:rowOff>
    </xdr:from>
    <xdr:ext cx="3761607" cy="781240"/>
    <xdr:sp macro="" textlink="">
      <xdr:nvSpPr>
        <xdr:cNvPr id="28" name="6 CuadroTexto"/>
        <xdr:cNvSpPr txBox="1"/>
      </xdr:nvSpPr>
      <xdr:spPr>
        <a:xfrm>
          <a:off x="2888070" y="50871438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662940</xdr:colOff>
      <xdr:row>63</xdr:row>
      <xdr:rowOff>106680</xdr:rowOff>
    </xdr:from>
    <xdr:to>
      <xdr:col>9</xdr:col>
      <xdr:colOff>800099</xdr:colOff>
      <xdr:row>69</xdr:row>
      <xdr:rowOff>129540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 txBox="1"/>
      </xdr:nvSpPr>
      <xdr:spPr>
        <a:xfrm>
          <a:off x="2948940" y="12108180"/>
          <a:ext cx="4671059" cy="1165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40005</xdr:rowOff>
    </xdr:from>
    <xdr:to>
      <xdr:col>6</xdr:col>
      <xdr:colOff>8659</xdr:colOff>
      <xdr:row>7</xdr:row>
      <xdr:rowOff>180975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9050" y="421005"/>
          <a:ext cx="6284768" cy="109347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 BIENES MUEBLES EN RESGUARDO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17317</xdr:colOff>
      <xdr:row>2</xdr:row>
      <xdr:rowOff>38100</xdr:rowOff>
    </xdr:from>
    <xdr:to>
      <xdr:col>11</xdr:col>
      <xdr:colOff>450272</xdr:colOff>
      <xdr:row>7</xdr:row>
      <xdr:rowOff>190500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6312476" y="419100"/>
          <a:ext cx="4052455" cy="110490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COMEDORES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 ATOTONILCO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30 DE JUNIO DEL 2023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304800</xdr:colOff>
      <xdr:row>215</xdr:row>
      <xdr:rowOff>133349</xdr:rowOff>
    </xdr:from>
    <xdr:to>
      <xdr:col>8</xdr:col>
      <xdr:colOff>666750</xdr:colOff>
      <xdr:row>222</xdr:row>
      <xdr:rowOff>66674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3352800" y="81095849"/>
          <a:ext cx="3409950" cy="126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</xdr:txBody>
    </xdr:sp>
    <xdr:clientData/>
  </xdr:twoCellAnchor>
  <xdr:twoCellAnchor>
    <xdr:from>
      <xdr:col>0</xdr:col>
      <xdr:colOff>0</xdr:colOff>
      <xdr:row>220</xdr:row>
      <xdr:rowOff>81498</xdr:rowOff>
    </xdr:from>
    <xdr:to>
      <xdr:col>1</xdr:col>
      <xdr:colOff>2024596</xdr:colOff>
      <xdr:row>225</xdr:row>
      <xdr:rowOff>180558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0" y="81996498"/>
          <a:ext cx="1519771" cy="1051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</a:p>
        <a:p>
          <a:pPr algn="ctr"/>
          <a:r>
            <a:rPr lang="es-MX" sz="1000" b="1"/>
            <a:t>RESPONSABLE DE RESGUARDO </a:t>
          </a:r>
        </a:p>
        <a:p>
          <a:pPr algn="ctr"/>
          <a:r>
            <a:rPr lang="es-MX" sz="1000" b="1"/>
            <a:t>MARIA DEL ROSARIO FIERROS ALVAREZ.</a:t>
          </a:r>
        </a:p>
      </xdr:txBody>
    </xdr:sp>
    <xdr:clientData/>
  </xdr:twoCellAnchor>
  <xdr:twoCellAnchor>
    <xdr:from>
      <xdr:col>7</xdr:col>
      <xdr:colOff>51955</xdr:colOff>
      <xdr:row>220</xdr:row>
      <xdr:rowOff>71871</xdr:rowOff>
    </xdr:from>
    <xdr:to>
      <xdr:col>11</xdr:col>
      <xdr:colOff>447675</xdr:colOff>
      <xdr:row>227</xdr:row>
      <xdr:rowOff>0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385955" y="81986871"/>
          <a:ext cx="3443720" cy="1261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_________________________________</a:t>
          </a:r>
          <a:r>
            <a:rPr lang="es-MX" sz="900" baseline="0"/>
            <a:t>  </a:t>
          </a:r>
        </a:p>
        <a:p>
          <a:pPr algn="ctr"/>
          <a:r>
            <a:rPr lang="es-MX" sz="900" baseline="0"/>
            <a:t> </a:t>
          </a:r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 MARIAN CORTEZ HERRERA</a:t>
          </a:r>
          <a:endParaRPr lang="es-MX" sz="1000" b="1">
            <a:effectLst/>
          </a:endParaRPr>
        </a:p>
        <a:p>
          <a:pPr algn="ctr"/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SINDICO MUNICIPAL DEL</a:t>
          </a:r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H. AYUNTAMIENTO DE BACUM. </a:t>
          </a:r>
          <a:endParaRPr lang="es-MX" sz="1000" b="1">
            <a:effectLst/>
          </a:endParaRPr>
        </a:p>
        <a:p>
          <a:pPr algn="ctr"/>
          <a:r>
            <a:rPr lang="es-MX" sz="900" baseline="0"/>
            <a:t> 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151</xdr:row>
      <xdr:rowOff>866</xdr:rowOff>
    </xdr:from>
    <xdr:to>
      <xdr:col>1</xdr:col>
      <xdr:colOff>2314575</xdr:colOff>
      <xdr:row>159</xdr:row>
      <xdr:rowOff>8659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/>
      </xdr:nvSpPr>
      <xdr:spPr>
        <a:xfrm>
          <a:off x="0" y="31052366"/>
          <a:ext cx="1524000" cy="1531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</a:p>
        <a:p>
          <a:pPr algn="ctr"/>
          <a:r>
            <a:rPr lang="es-MX" sz="1000" b="1"/>
            <a:t>RESPONSABLE DE RESGUARDO</a:t>
          </a:r>
        </a:p>
        <a:p>
          <a:pPr algn="ctr"/>
          <a:r>
            <a:rPr lang="es-MX" sz="1000" b="1"/>
            <a:t>MARIA DEL ROSARIO FIERROS ALVAREZ</a:t>
          </a:r>
        </a:p>
      </xdr:txBody>
    </xdr:sp>
    <xdr:clientData/>
  </xdr:twoCellAnchor>
  <xdr:twoCellAnchor>
    <xdr:from>
      <xdr:col>7</xdr:col>
      <xdr:colOff>419966</xdr:colOff>
      <xdr:row>150</xdr:row>
      <xdr:rowOff>127288</xdr:rowOff>
    </xdr:from>
    <xdr:to>
      <xdr:col>12</xdr:col>
      <xdr:colOff>69272</xdr:colOff>
      <xdr:row>160</xdr:row>
      <xdr:rowOff>0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/>
      </xdr:nvSpPr>
      <xdr:spPr>
        <a:xfrm>
          <a:off x="5753966" y="30988288"/>
          <a:ext cx="3459306" cy="1803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</a:p>
        <a:p>
          <a:pPr algn="ctr"/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 MARIAN CORTEZ HERRERA</a:t>
          </a:r>
          <a:endParaRPr lang="es-MX" sz="1000" b="1">
            <a:effectLst/>
          </a:endParaRPr>
        </a:p>
        <a:p>
          <a:pPr algn="ctr"/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SINDICO MUNICIPAL DEL H. AYUNTAMIETO DE BACUM</a:t>
          </a:r>
          <a:endParaRPr lang="es-MX" sz="1000" b="1">
            <a:effectLst/>
          </a:endParaRPr>
        </a:p>
        <a:p>
          <a:pPr algn="ctr"/>
          <a:endParaRPr lang="es-MX" sz="900">
            <a:effectLst/>
          </a:endParaRPr>
        </a:p>
      </xdr:txBody>
    </xdr:sp>
    <xdr:clientData/>
  </xdr:twoCellAnchor>
  <xdr:twoCellAnchor>
    <xdr:from>
      <xdr:col>0</xdr:col>
      <xdr:colOff>0</xdr:colOff>
      <xdr:row>61</xdr:row>
      <xdr:rowOff>15587</xdr:rowOff>
    </xdr:from>
    <xdr:to>
      <xdr:col>1</xdr:col>
      <xdr:colOff>1829666</xdr:colOff>
      <xdr:row>70</xdr:row>
      <xdr:rowOff>0</xdr:rowOff>
    </xdr:to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/>
      </xdr:nvSpPr>
      <xdr:spPr>
        <a:xfrm>
          <a:off x="0" y="11445587"/>
          <a:ext cx="1524866" cy="1698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</a:p>
        <a:p>
          <a:pPr algn="ctr"/>
          <a:r>
            <a:rPr lang="es-MX" sz="1000" b="1"/>
            <a:t>RESPONSABLE DE RESGUARDO</a:t>
          </a:r>
        </a:p>
        <a:p>
          <a:pPr algn="ctr"/>
          <a:r>
            <a:rPr lang="es-MX" sz="1000" b="1"/>
            <a:t>MARIA DEL ROSARIO FIERROS ALVAREZ.</a:t>
          </a:r>
        </a:p>
      </xdr:txBody>
    </xdr:sp>
    <xdr:clientData/>
  </xdr:twoCellAnchor>
  <xdr:twoCellAnchor>
    <xdr:from>
      <xdr:col>7</xdr:col>
      <xdr:colOff>138545</xdr:colOff>
      <xdr:row>61</xdr:row>
      <xdr:rowOff>129885</xdr:rowOff>
    </xdr:from>
    <xdr:to>
      <xdr:col>11</xdr:col>
      <xdr:colOff>399184</xdr:colOff>
      <xdr:row>70</xdr:row>
      <xdr:rowOff>51954</xdr:rowOff>
    </xdr:to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/>
      </xdr:nvSpPr>
      <xdr:spPr>
        <a:xfrm>
          <a:off x="5472545" y="11559885"/>
          <a:ext cx="3308639" cy="1636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</a:t>
          </a:r>
        </a:p>
        <a:p>
          <a:pPr algn="ctr"/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 MARIAN CORTEZ HERRERA</a:t>
          </a:r>
          <a:endParaRPr lang="es-MX" sz="1000" b="1">
            <a:effectLst/>
          </a:endParaRPr>
        </a:p>
        <a:p>
          <a:pPr algn="ctr"/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SINDICO MUNICIPAL DEL H. AYUNTAMIENTO DE BACUM</a:t>
          </a:r>
          <a:endParaRPr lang="es-MX" sz="1000" b="1">
            <a:effectLst/>
          </a:endParaRPr>
        </a:p>
        <a:p>
          <a:pPr algn="ctr"/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1905</xdr:colOff>
      <xdr:row>73</xdr:row>
      <xdr:rowOff>19050</xdr:rowOff>
    </xdr:from>
    <xdr:to>
      <xdr:col>5</xdr:col>
      <xdr:colOff>66675</xdr:colOff>
      <xdr:row>80</xdr:row>
      <xdr:rowOff>171449</xdr:rowOff>
    </xdr:to>
    <xdr:sp macro="" textlink="">
      <xdr:nvSpPr>
        <xdr:cNvPr id="15" name="CuadroTexto 3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/>
      </xdr:nvSpPr>
      <xdr:spPr>
        <a:xfrm>
          <a:off x="1905" y="16402050"/>
          <a:ext cx="3874770" cy="148589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 BIENES 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57150</xdr:colOff>
      <xdr:row>73</xdr:row>
      <xdr:rowOff>19050</xdr:rowOff>
    </xdr:from>
    <xdr:to>
      <xdr:col>12</xdr:col>
      <xdr:colOff>0</xdr:colOff>
      <xdr:row>80</xdr:row>
      <xdr:rowOff>180975</xdr:rowOff>
    </xdr:to>
    <xdr:sp macro="" textlink="">
      <xdr:nvSpPr>
        <xdr:cNvPr id="16" name="CuadroTexto 3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/>
      </xdr:nvSpPr>
      <xdr:spPr>
        <a:xfrm>
          <a:off x="3867150" y="16402050"/>
          <a:ext cx="5276850" cy="149542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COMEDORES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EJIDO PRIMERO DE MAYO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15 DE DICIEMBRE DEL 2022</a:t>
          </a:r>
          <a:endParaRPr lang="es-MX">
            <a:effectLst/>
          </a:endParaRPr>
        </a:p>
      </xdr:txBody>
    </xdr:sp>
    <xdr:clientData/>
  </xdr:twoCellAnchor>
  <xdr:twoCellAnchor>
    <xdr:from>
      <xdr:col>0</xdr:col>
      <xdr:colOff>11430</xdr:colOff>
      <xdr:row>162</xdr:row>
      <xdr:rowOff>11429</xdr:rowOff>
    </xdr:from>
    <xdr:to>
      <xdr:col>4</xdr:col>
      <xdr:colOff>733425</xdr:colOff>
      <xdr:row>167</xdr:row>
      <xdr:rowOff>171449</xdr:rowOff>
    </xdr:to>
    <xdr:sp macro="" textlink="">
      <xdr:nvSpPr>
        <xdr:cNvPr id="21" name="CuadroTexto 3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/>
      </xdr:nvSpPr>
      <xdr:spPr>
        <a:xfrm>
          <a:off x="11430" y="71067929"/>
          <a:ext cx="3769995" cy="111252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 BIENES 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742950</xdr:colOff>
      <xdr:row>162</xdr:row>
      <xdr:rowOff>9525</xdr:rowOff>
    </xdr:from>
    <xdr:to>
      <xdr:col>12</xdr:col>
      <xdr:colOff>0</xdr:colOff>
      <xdr:row>167</xdr:row>
      <xdr:rowOff>190499</xdr:rowOff>
    </xdr:to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/>
      </xdr:nvSpPr>
      <xdr:spPr>
        <a:xfrm>
          <a:off x="3790950" y="71066025"/>
          <a:ext cx="5353050" cy="1133474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COMEDORES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 BÁCUM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17 DE ENERO DEL 2022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435552</xdr:colOff>
      <xdr:row>2</xdr:row>
      <xdr:rowOff>143914</xdr:rowOff>
    </xdr:from>
    <xdr:to>
      <xdr:col>1</xdr:col>
      <xdr:colOff>743888</xdr:colOff>
      <xdr:row>7</xdr:row>
      <xdr:rowOff>60971</xdr:rowOff>
    </xdr:to>
    <xdr:pic>
      <xdr:nvPicPr>
        <xdr:cNvPr id="23" name="22 Imagen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552" y="524914"/>
          <a:ext cx="1165586" cy="869557"/>
        </a:xfrm>
        <a:prstGeom prst="rect">
          <a:avLst/>
        </a:prstGeom>
      </xdr:spPr>
    </xdr:pic>
    <xdr:clientData/>
  </xdr:twoCellAnchor>
  <xdr:twoCellAnchor editAs="oneCell">
    <xdr:from>
      <xdr:col>0</xdr:col>
      <xdr:colOff>192405</xdr:colOff>
      <xdr:row>74</xdr:row>
      <xdr:rowOff>0</xdr:rowOff>
    </xdr:from>
    <xdr:to>
      <xdr:col>1</xdr:col>
      <xdr:colOff>500741</xdr:colOff>
      <xdr:row>78</xdr:row>
      <xdr:rowOff>98032</xdr:rowOff>
    </xdr:to>
    <xdr:pic>
      <xdr:nvPicPr>
        <xdr:cNvPr id="24" name="23 Imagen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" y="16573500"/>
          <a:ext cx="1070336" cy="860032"/>
        </a:xfrm>
        <a:prstGeom prst="rect">
          <a:avLst/>
        </a:prstGeom>
      </xdr:spPr>
    </xdr:pic>
    <xdr:clientData/>
  </xdr:twoCellAnchor>
  <xdr:twoCellAnchor editAs="oneCell">
    <xdr:from>
      <xdr:col>0</xdr:col>
      <xdr:colOff>116205</xdr:colOff>
      <xdr:row>162</xdr:row>
      <xdr:rowOff>97154</xdr:rowOff>
    </xdr:from>
    <xdr:to>
      <xdr:col>1</xdr:col>
      <xdr:colOff>424541</xdr:colOff>
      <xdr:row>167</xdr:row>
      <xdr:rowOff>14211</xdr:rowOff>
    </xdr:to>
    <xdr:pic>
      <xdr:nvPicPr>
        <xdr:cNvPr id="27" name="26 Imagen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" y="71153654"/>
          <a:ext cx="1070336" cy="869557"/>
        </a:xfrm>
        <a:prstGeom prst="rect">
          <a:avLst/>
        </a:prstGeom>
      </xdr:spPr>
    </xdr:pic>
    <xdr:clientData/>
  </xdr:twoCellAnchor>
  <xdr:oneCellAnchor>
    <xdr:from>
      <xdr:col>1</xdr:col>
      <xdr:colOff>2182090</xdr:colOff>
      <xdr:row>160</xdr:row>
      <xdr:rowOff>0</xdr:rowOff>
    </xdr:from>
    <xdr:ext cx="619400" cy="248851"/>
    <xdr:sp macro="" textlink="">
      <xdr:nvSpPr>
        <xdr:cNvPr id="28" name="27 CuadroTexto"/>
        <xdr:cNvSpPr txBox="1"/>
      </xdr:nvSpPr>
      <xdr:spPr>
        <a:xfrm>
          <a:off x="3039340" y="27752386"/>
          <a:ext cx="61940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</a:t>
          </a:r>
          <a:endParaRPr lang="es-MX" sz="1100"/>
        </a:p>
      </xdr:txBody>
    </xdr:sp>
    <xdr:clientData/>
  </xdr:oneCellAnchor>
  <xdr:oneCellAnchor>
    <xdr:from>
      <xdr:col>1</xdr:col>
      <xdr:colOff>2589069</xdr:colOff>
      <xdr:row>160</xdr:row>
      <xdr:rowOff>0</xdr:rowOff>
    </xdr:from>
    <xdr:ext cx="184731" cy="264560"/>
    <xdr:sp macro="" textlink="">
      <xdr:nvSpPr>
        <xdr:cNvPr id="29" name="28 CuadroTexto"/>
        <xdr:cNvSpPr txBox="1"/>
      </xdr:nvSpPr>
      <xdr:spPr>
        <a:xfrm>
          <a:off x="3446319" y="513310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</xdr:col>
      <xdr:colOff>2164773</xdr:colOff>
      <xdr:row>222</xdr:row>
      <xdr:rowOff>181841</xdr:rowOff>
    </xdr:from>
    <xdr:ext cx="3436775" cy="734112"/>
    <xdr:sp macro="" textlink="">
      <xdr:nvSpPr>
        <xdr:cNvPr id="30" name="29 CuadroTexto"/>
        <xdr:cNvSpPr txBox="1"/>
      </xdr:nvSpPr>
      <xdr:spPr>
        <a:xfrm>
          <a:off x="1526598" y="82477841"/>
          <a:ext cx="3436775" cy="734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</a:p>
        <a:p>
          <a:endParaRPr lang="es-MX" sz="1100"/>
        </a:p>
      </xdr:txBody>
    </xdr:sp>
    <xdr:clientData/>
  </xdr:oneCellAnchor>
  <xdr:oneCellAnchor>
    <xdr:from>
      <xdr:col>2</xdr:col>
      <xdr:colOff>25977</xdr:colOff>
      <xdr:row>154</xdr:row>
      <xdr:rowOff>147204</xdr:rowOff>
    </xdr:from>
    <xdr:ext cx="3436775" cy="734112"/>
    <xdr:sp macro="" textlink="">
      <xdr:nvSpPr>
        <xdr:cNvPr id="31" name="30 CuadroTexto"/>
        <xdr:cNvSpPr txBox="1"/>
      </xdr:nvSpPr>
      <xdr:spPr>
        <a:xfrm>
          <a:off x="1549977" y="31770204"/>
          <a:ext cx="3436775" cy="734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</a:p>
        <a:p>
          <a:endParaRPr lang="es-MX" sz="1100"/>
        </a:p>
      </xdr:txBody>
    </xdr:sp>
    <xdr:clientData/>
  </xdr:oneCellAnchor>
  <xdr:oneCellAnchor>
    <xdr:from>
      <xdr:col>1</xdr:col>
      <xdr:colOff>2311977</xdr:colOff>
      <xdr:row>65</xdr:row>
      <xdr:rowOff>129886</xdr:rowOff>
    </xdr:from>
    <xdr:ext cx="3436775" cy="734112"/>
    <xdr:sp macro="" textlink="">
      <xdr:nvSpPr>
        <xdr:cNvPr id="32" name="31 CuadroTexto"/>
        <xdr:cNvSpPr txBox="1"/>
      </xdr:nvSpPr>
      <xdr:spPr>
        <a:xfrm>
          <a:off x="1521402" y="12321886"/>
          <a:ext cx="3436775" cy="734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</a:p>
        <a:p>
          <a:endParaRPr lang="es-MX" sz="1100"/>
        </a:p>
      </xdr:txBody>
    </xdr:sp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2</xdr:row>
      <xdr:rowOff>60960</xdr:rowOff>
    </xdr:from>
    <xdr:to>
      <xdr:col>6</xdr:col>
      <xdr:colOff>233795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1430" y="441960"/>
          <a:ext cx="4794365" cy="51054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BIENES MUEBLES EN RESGUARDO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PÚBLICA MUNICIPAL PERÍODO:   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251114</xdr:colOff>
      <xdr:row>2</xdr:row>
      <xdr:rowOff>60960</xdr:rowOff>
    </xdr:from>
    <xdr:to>
      <xdr:col>12</xdr:col>
      <xdr:colOff>0</xdr:colOff>
      <xdr:row>5</xdr:row>
      <xdr:rowOff>1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4823114" y="441960"/>
          <a:ext cx="4320886" cy="510541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ESTANCIA INFANTIL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COMUNIDAD: SAN JOSE DE BACUM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30 DE JUNIO DEL 2023</a:t>
          </a: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363683</xdr:colOff>
      <xdr:row>71</xdr:row>
      <xdr:rowOff>25978</xdr:rowOff>
    </xdr:from>
    <xdr:to>
      <xdr:col>11</xdr:col>
      <xdr:colOff>387064</xdr:colOff>
      <xdr:row>81</xdr:row>
      <xdr:rowOff>60614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/>
      </xdr:nvSpPr>
      <xdr:spPr>
        <a:xfrm>
          <a:off x="6096001" y="13932478"/>
          <a:ext cx="3175290" cy="19482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endParaRPr lang="es-MX" sz="900"/>
        </a:p>
      </xdr:txBody>
    </xdr:sp>
    <xdr:clientData/>
  </xdr:twoCellAnchor>
  <xdr:twoCellAnchor>
    <xdr:from>
      <xdr:col>0</xdr:col>
      <xdr:colOff>8659</xdr:colOff>
      <xdr:row>73</xdr:row>
      <xdr:rowOff>3460</xdr:rowOff>
    </xdr:from>
    <xdr:to>
      <xdr:col>2</xdr:col>
      <xdr:colOff>8659</xdr:colOff>
      <xdr:row>80</xdr:row>
      <xdr:rowOff>86591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/>
      </xdr:nvSpPr>
      <xdr:spPr>
        <a:xfrm>
          <a:off x="8659" y="14299619"/>
          <a:ext cx="2641023" cy="1416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/>
            <a:t>______________________________________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RESPONSABLE DE RESGUARDO</a:t>
          </a: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MARIA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DEL ROSARIO FIERROS ALVAREZ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57151</xdr:colOff>
      <xdr:row>2</xdr:row>
      <xdr:rowOff>65194</xdr:rowOff>
    </xdr:from>
    <xdr:to>
      <xdr:col>1</xdr:col>
      <xdr:colOff>91441</xdr:colOff>
      <xdr:row>3</xdr:row>
      <xdr:rowOff>633082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446194"/>
          <a:ext cx="796290" cy="320238"/>
        </a:xfrm>
        <a:prstGeom prst="rect">
          <a:avLst/>
        </a:prstGeom>
      </xdr:spPr>
    </xdr:pic>
    <xdr:clientData/>
  </xdr:twoCellAnchor>
  <xdr:oneCellAnchor>
    <xdr:from>
      <xdr:col>1</xdr:col>
      <xdr:colOff>1575956</xdr:colOff>
      <xdr:row>75</xdr:row>
      <xdr:rowOff>51954</xdr:rowOff>
    </xdr:from>
    <xdr:ext cx="3436775" cy="734112"/>
    <xdr:sp macro="" textlink="">
      <xdr:nvSpPr>
        <xdr:cNvPr id="7" name="6 CuadroTexto"/>
        <xdr:cNvSpPr txBox="1"/>
      </xdr:nvSpPr>
      <xdr:spPr>
        <a:xfrm>
          <a:off x="2597729" y="14729113"/>
          <a:ext cx="3436775" cy="734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</a:p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2</xdr:row>
      <xdr:rowOff>1</xdr:rowOff>
    </xdr:from>
    <xdr:to>
      <xdr:col>13</xdr:col>
      <xdr:colOff>1</xdr:colOff>
      <xdr:row>8</xdr:row>
      <xdr:rowOff>4762</xdr:rowOff>
    </xdr:to>
    <xdr:sp macro="" textlink="">
      <xdr:nvSpPr>
        <xdr:cNvPr id="8" name="CuadroTexto 7">
          <a:extLst>
            <a:ext uri="{FF2B5EF4-FFF2-40B4-BE49-F238E27FC236}">
              <a16:creationId xmlns="" xmlns:a16="http://schemas.microsoft.com/office/drawing/2014/main" id="{00000000-0008-0000-1800-000004000000}"/>
            </a:ext>
          </a:extLst>
        </xdr:cNvPr>
        <xdr:cNvSpPr txBox="1"/>
      </xdr:nvSpPr>
      <xdr:spPr>
        <a:xfrm>
          <a:off x="7124700" y="381001"/>
          <a:ext cx="4191001" cy="1157286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TESORERIA</a:t>
          </a:r>
          <a:endParaRPr lang="es-MX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</xdr:colOff>
      <xdr:row>1</xdr:row>
      <xdr:rowOff>180976</xdr:rowOff>
    </xdr:from>
    <xdr:to>
      <xdr:col>7</xdr:col>
      <xdr:colOff>361950</xdr:colOff>
      <xdr:row>8</xdr:row>
      <xdr:rowOff>2381</xdr:rowOff>
    </xdr:to>
    <xdr:sp macro="" textlink="">
      <xdr:nvSpPr>
        <xdr:cNvPr id="9" name="CuadroTexto 3">
          <a:extLst>
            <a:ext uri="{FF2B5EF4-FFF2-40B4-BE49-F238E27FC236}">
              <a16:creationId xmlns="" xmlns:a16="http://schemas.microsoft.com/office/drawing/2014/main" id="{00000000-0008-0000-1800-000005000000}"/>
            </a:ext>
          </a:extLst>
        </xdr:cNvPr>
        <xdr:cNvSpPr txBox="1"/>
      </xdr:nvSpPr>
      <xdr:spPr>
        <a:xfrm>
          <a:off x="762002" y="371476"/>
          <a:ext cx="6343648" cy="116443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470057</xdr:colOff>
      <xdr:row>60</xdr:row>
      <xdr:rowOff>57148</xdr:rowOff>
    </xdr:from>
    <xdr:to>
      <xdr:col>12</xdr:col>
      <xdr:colOff>564355</xdr:colOff>
      <xdr:row>68</xdr:row>
      <xdr:rowOff>88105</xdr:rowOff>
    </xdr:to>
    <xdr:sp macro="" textlink="">
      <xdr:nvSpPr>
        <xdr:cNvPr id="10" name="1 CuadroTexto">
          <a:extLst>
            <a:ext uri="{FF2B5EF4-FFF2-40B4-BE49-F238E27FC236}">
              <a16:creationId xmlns="" xmlns:a16="http://schemas.microsoft.com/office/drawing/2014/main" id="{00000000-0008-0000-1800-000008000000}"/>
            </a:ext>
          </a:extLst>
        </xdr:cNvPr>
        <xdr:cNvSpPr txBox="1"/>
      </xdr:nvSpPr>
      <xdr:spPr>
        <a:xfrm>
          <a:off x="9614057" y="7839073"/>
          <a:ext cx="3542348" cy="1745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635793</xdr:colOff>
      <xdr:row>60</xdr:row>
      <xdr:rowOff>50006</xdr:rowOff>
    </xdr:from>
    <xdr:to>
      <xdr:col>3</xdr:col>
      <xdr:colOff>857249</xdr:colOff>
      <xdr:row>68</xdr:row>
      <xdr:rowOff>57150</xdr:rowOff>
    </xdr:to>
    <xdr:sp macro="" textlink="">
      <xdr:nvSpPr>
        <xdr:cNvPr id="11" name="1 CuadroTexto">
          <a:extLst>
            <a:ext uri="{FF2B5EF4-FFF2-40B4-BE49-F238E27FC236}">
              <a16:creationId xmlns="" xmlns:a16="http://schemas.microsoft.com/office/drawing/2014/main" id="{00000000-0008-0000-1800-000009000000}"/>
            </a:ext>
          </a:extLst>
        </xdr:cNvPr>
        <xdr:cNvSpPr txBox="1"/>
      </xdr:nvSpPr>
      <xdr:spPr>
        <a:xfrm>
          <a:off x="635793" y="7831931"/>
          <a:ext cx="4069556" cy="1721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/>
            <a:t>LIC.</a:t>
          </a:r>
          <a:r>
            <a:rPr lang="es-MX" sz="1100" b="1" baseline="0"/>
            <a:t> FRANCISCO JAVIER VALDEZ CLARK </a:t>
          </a:r>
        </a:p>
        <a:p>
          <a:pPr algn="ctr"/>
          <a:r>
            <a:rPr lang="es-MX" sz="1100" b="1" baseline="0"/>
            <a:t>TESORERO MUNICIPAL DE BACUM</a:t>
          </a:r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twoCellAnchor editAs="oneCell">
    <xdr:from>
      <xdr:col>1</xdr:col>
      <xdr:colOff>354809</xdr:colOff>
      <xdr:row>2</xdr:row>
      <xdr:rowOff>185737</xdr:rowOff>
    </xdr:from>
    <xdr:to>
      <xdr:col>2</xdr:col>
      <xdr:colOff>1396864</xdr:colOff>
      <xdr:row>7</xdr:row>
      <xdr:rowOff>14830</xdr:rowOff>
    </xdr:to>
    <xdr:pic>
      <xdr:nvPicPr>
        <xdr:cNvPr id="12" name="5 Imagen">
          <a:extLst>
            <a:ext uri="{FF2B5EF4-FFF2-40B4-BE49-F238E27FC236}">
              <a16:creationId xmlns="" xmlns:a16="http://schemas.microsoft.com/office/drawing/2014/main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809" y="566737"/>
          <a:ext cx="1862134" cy="789027"/>
        </a:xfrm>
        <a:prstGeom prst="rect">
          <a:avLst/>
        </a:prstGeom>
      </xdr:spPr>
    </xdr:pic>
    <xdr:clientData/>
  </xdr:twoCellAnchor>
  <xdr:oneCellAnchor>
    <xdr:from>
      <xdr:col>4</xdr:col>
      <xdr:colOff>402430</xdr:colOff>
      <xdr:row>63</xdr:row>
      <xdr:rowOff>4763</xdr:rowOff>
    </xdr:from>
    <xdr:ext cx="3761607" cy="781240"/>
    <xdr:sp macro="" textlink="">
      <xdr:nvSpPr>
        <xdr:cNvPr id="13" name="1 CuadroTexto"/>
        <xdr:cNvSpPr txBox="1"/>
      </xdr:nvSpPr>
      <xdr:spPr>
        <a:xfrm>
          <a:off x="4841080" y="8548688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  <xdr:twoCellAnchor>
    <xdr:from>
      <xdr:col>1</xdr:col>
      <xdr:colOff>0</xdr:colOff>
      <xdr:row>71</xdr:row>
      <xdr:rowOff>0</xdr:rowOff>
    </xdr:from>
    <xdr:to>
      <xdr:col>7</xdr:col>
      <xdr:colOff>614516</xdr:colOff>
      <xdr:row>76</xdr:row>
      <xdr:rowOff>0</xdr:rowOff>
    </xdr:to>
    <xdr:sp macro="" textlink="">
      <xdr:nvSpPr>
        <xdr:cNvPr id="19" name="CuadroTexto 18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762000" y="9686925"/>
          <a:ext cx="7758266" cy="115221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614516</xdr:colOff>
      <xdr:row>70</xdr:row>
      <xdr:rowOff>180975</xdr:rowOff>
    </xdr:from>
    <xdr:to>
      <xdr:col>13</xdr:col>
      <xdr:colOff>0</xdr:colOff>
      <xdr:row>76</xdr:row>
      <xdr:rowOff>1127</xdr:rowOff>
    </xdr:to>
    <xdr:sp macro="" textlink="">
      <xdr:nvSpPr>
        <xdr:cNvPr id="20" name="CuadroTexto 3">
          <a:extLst>
            <a:ext uri="{FF2B5EF4-FFF2-40B4-BE49-F238E27FC236}">
              <a16:creationId xmlns="" xmlns:a16="http://schemas.microsoft.com/office/drawing/2014/main" id="{00000000-0008-0000-1900-000003000000}"/>
            </a:ext>
          </a:extLst>
        </xdr:cNvPr>
        <xdr:cNvSpPr txBox="1"/>
      </xdr:nvSpPr>
      <xdr:spPr>
        <a:xfrm>
          <a:off x="8520266" y="9677400"/>
          <a:ext cx="4357534" cy="1163177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TESORERIA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0</xdr:col>
      <xdr:colOff>282845</xdr:colOff>
      <xdr:row>102</xdr:row>
      <xdr:rowOff>67948</xdr:rowOff>
    </xdr:from>
    <xdr:to>
      <xdr:col>2</xdr:col>
      <xdr:colOff>2024858</xdr:colOff>
      <xdr:row>109</xdr:row>
      <xdr:rowOff>55059</xdr:rowOff>
    </xdr:to>
    <xdr:sp macro="" textlink="">
      <xdr:nvSpPr>
        <xdr:cNvPr id="21" name="1 CuadroTexto">
          <a:extLst>
            <a:ext uri="{FF2B5EF4-FFF2-40B4-BE49-F238E27FC236}">
              <a16:creationId xmlns="" xmlns:a16="http://schemas.microsoft.com/office/drawing/2014/main" id="{00000000-0008-0000-1900-000007000000}"/>
            </a:ext>
          </a:extLst>
        </xdr:cNvPr>
        <xdr:cNvSpPr txBox="1"/>
      </xdr:nvSpPr>
      <xdr:spPr>
        <a:xfrm>
          <a:off x="282845" y="19106332"/>
          <a:ext cx="3333385" cy="12880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FRANCISCO JAVIER VALDEZ CLARK 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RESGUARDO 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287741</xdr:colOff>
      <xdr:row>72</xdr:row>
      <xdr:rowOff>92835</xdr:rowOff>
    </xdr:from>
    <xdr:to>
      <xdr:col>2</xdr:col>
      <xdr:colOff>1296212</xdr:colOff>
      <xdr:row>76</xdr:row>
      <xdr:rowOff>108784</xdr:rowOff>
    </xdr:to>
    <xdr:pic>
      <xdr:nvPicPr>
        <xdr:cNvPr id="22" name="7 Imagen">
          <a:extLst>
            <a:ext uri="{FF2B5EF4-FFF2-40B4-BE49-F238E27FC236}">
              <a16:creationId xmlns="" xmlns:a16="http://schemas.microsoft.com/office/drawing/2014/main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741" y="9970260"/>
          <a:ext cx="1828550" cy="789565"/>
        </a:xfrm>
        <a:prstGeom prst="rect">
          <a:avLst/>
        </a:prstGeom>
      </xdr:spPr>
    </xdr:pic>
    <xdr:clientData/>
  </xdr:twoCellAnchor>
  <xdr:oneCellAnchor>
    <xdr:from>
      <xdr:col>2</xdr:col>
      <xdr:colOff>1637873</xdr:colOff>
      <xdr:row>105</xdr:row>
      <xdr:rowOff>32605</xdr:rowOff>
    </xdr:from>
    <xdr:ext cx="3761607" cy="781240"/>
    <xdr:sp macro="" textlink="">
      <xdr:nvSpPr>
        <xdr:cNvPr id="23" name="3 CuadroTexto"/>
        <xdr:cNvSpPr txBox="1"/>
      </xdr:nvSpPr>
      <xdr:spPr>
        <a:xfrm>
          <a:off x="3229245" y="19628550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  <xdr:twoCellAnchor>
    <xdr:from>
      <xdr:col>6</xdr:col>
      <xdr:colOff>975733</xdr:colOff>
      <xdr:row>104</xdr:row>
      <xdr:rowOff>49717</xdr:rowOff>
    </xdr:from>
    <xdr:to>
      <xdr:col>12</xdr:col>
      <xdr:colOff>132886</xdr:colOff>
      <xdr:row>109</xdr:row>
      <xdr:rowOff>154491</xdr:rowOff>
    </xdr:to>
    <xdr:sp macro="" textlink="">
      <xdr:nvSpPr>
        <xdr:cNvPr id="24" name="CuadroTexto 23"/>
        <xdr:cNvSpPr txBox="1"/>
      </xdr:nvSpPr>
      <xdr:spPr>
        <a:xfrm>
          <a:off x="7620001" y="19459808"/>
          <a:ext cx="3501483" cy="1034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endParaRPr lang="es-MX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C.P MARIAN CORTEZ HERRERA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SINDICO MUNICIPAL DEL H. AYUNTAMIENTO DE BACUM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21772</xdr:rowOff>
    </xdr:from>
    <xdr:to>
      <xdr:col>5</xdr:col>
      <xdr:colOff>555171</xdr:colOff>
      <xdr:row>3</xdr:row>
      <xdr:rowOff>0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0" y="212272"/>
          <a:ext cx="4365171" cy="359228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INVENTERIO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 BIENES MUEBLES EN RESGUARDO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  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566057</xdr:colOff>
      <xdr:row>1</xdr:row>
      <xdr:rowOff>21772</xdr:rowOff>
    </xdr:from>
    <xdr:to>
      <xdr:col>12</xdr:col>
      <xdr:colOff>0</xdr:colOff>
      <xdr:row>3</xdr:row>
      <xdr:rowOff>4082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4376057" y="212272"/>
          <a:ext cx="4767943" cy="36331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DELEGACIONES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79374</xdr:colOff>
      <xdr:row>70</xdr:row>
      <xdr:rowOff>212725</xdr:rowOff>
    </xdr:from>
    <xdr:to>
      <xdr:col>12</xdr:col>
      <xdr:colOff>1</xdr:colOff>
      <xdr:row>77</xdr:row>
      <xdr:rowOff>84772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5413374" y="12195175"/>
          <a:ext cx="3730627" cy="12245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_____________________________________</a:t>
          </a:r>
        </a:p>
        <a:p>
          <a:pPr algn="ctr"/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 MARIAN CORTEZ HERRERA</a:t>
          </a:r>
          <a:endParaRPr lang="es-MX" sz="1000" b="1">
            <a:effectLst/>
          </a:endParaRPr>
        </a:p>
        <a:p>
          <a:pPr algn="ctr"/>
          <a:r>
            <a:rPr lang="es-MX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SINDICO MUNICIPAL DEL H. AYUNTAMIENTO DE BACUM</a:t>
          </a:r>
          <a:endParaRPr lang="es-MX" sz="1000" b="1">
            <a:effectLst/>
          </a:endParaRPr>
        </a:p>
        <a:p>
          <a:pPr algn="ctr"/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1360</xdr:colOff>
      <xdr:row>71</xdr:row>
      <xdr:rowOff>12246</xdr:rowOff>
    </xdr:from>
    <xdr:to>
      <xdr:col>2</xdr:col>
      <xdr:colOff>587375</xdr:colOff>
      <xdr:row>77</xdr:row>
      <xdr:rowOff>110673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1360" y="12791621"/>
          <a:ext cx="3078390" cy="1241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9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LIC. JUAN CARLOS MOROYOQUI ARMENTA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COMISARIO GENERAL DE LA POLICIA.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RESPONSABLE DE RESGUARDO</a:t>
          </a:r>
        </a:p>
      </xdr:txBody>
    </xdr:sp>
    <xdr:clientData/>
  </xdr:twoCellAnchor>
  <xdr:twoCellAnchor editAs="oneCell">
    <xdr:from>
      <xdr:col>0</xdr:col>
      <xdr:colOff>133894</xdr:colOff>
      <xdr:row>1</xdr:row>
      <xdr:rowOff>185057</xdr:rowOff>
    </xdr:from>
    <xdr:to>
      <xdr:col>1</xdr:col>
      <xdr:colOff>612773</xdr:colOff>
      <xdr:row>2</xdr:row>
      <xdr:rowOff>92588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94" y="375557"/>
          <a:ext cx="1240879" cy="98031"/>
        </a:xfrm>
        <a:prstGeom prst="rect">
          <a:avLst/>
        </a:prstGeom>
      </xdr:spPr>
    </xdr:pic>
    <xdr:clientData/>
  </xdr:twoCellAnchor>
  <xdr:oneCellAnchor>
    <xdr:from>
      <xdr:col>2</xdr:col>
      <xdr:colOff>650875</xdr:colOff>
      <xdr:row>73</xdr:row>
      <xdr:rowOff>47625</xdr:rowOff>
    </xdr:from>
    <xdr:ext cx="3436775" cy="906338"/>
    <xdr:sp macro="" textlink="">
      <xdr:nvSpPr>
        <xdr:cNvPr id="7" name="6 CuadroTexto"/>
        <xdr:cNvSpPr txBox="1"/>
      </xdr:nvSpPr>
      <xdr:spPr>
        <a:xfrm>
          <a:off x="2174875" y="12620625"/>
          <a:ext cx="3436775" cy="9063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10887</xdr:colOff>
      <xdr:row>0</xdr:row>
      <xdr:rowOff>152399</xdr:rowOff>
    </xdr:from>
    <xdr:to>
      <xdr:col>7</xdr:col>
      <xdr:colOff>161926</xdr:colOff>
      <xdr:row>4</xdr:row>
      <xdr:rowOff>10884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/>
      </xdr:nvSpPr>
      <xdr:spPr>
        <a:xfrm>
          <a:off x="782412" y="152399"/>
          <a:ext cx="5570764" cy="131581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</a:p>
        <a:p>
          <a:pPr algn="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   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</a:p>
        <a:p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161925</xdr:colOff>
      <xdr:row>0</xdr:row>
      <xdr:rowOff>163286</xdr:rowOff>
    </xdr:from>
    <xdr:to>
      <xdr:col>13</xdr:col>
      <xdr:colOff>0</xdr:colOff>
      <xdr:row>3</xdr:row>
      <xdr:rowOff>180974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 txBox="1"/>
      </xdr:nvSpPr>
      <xdr:spPr>
        <a:xfrm>
          <a:off x="6353175" y="163286"/>
          <a:ext cx="4524375" cy="1294038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SEGURIDAD PUBLICA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eaLnBrk="1" fontAlgn="auto" latinLnBrk="0" hangingPunct="1"/>
          <a:endParaRPr lang="es-MX">
            <a:effectLst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567417</xdr:colOff>
      <xdr:row>1</xdr:row>
      <xdr:rowOff>167368</xdr:rowOff>
    </xdr:from>
    <xdr:to>
      <xdr:col>2</xdr:col>
      <xdr:colOff>1352550</xdr:colOff>
      <xdr:row>2</xdr:row>
      <xdr:rowOff>743631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942" y="357868"/>
          <a:ext cx="975633" cy="214313"/>
        </a:xfrm>
        <a:prstGeom prst="rect">
          <a:avLst/>
        </a:prstGeom>
      </xdr:spPr>
    </xdr:pic>
    <xdr:clientData/>
  </xdr:twoCellAnchor>
  <xdr:twoCellAnchor>
    <xdr:from>
      <xdr:col>8</xdr:col>
      <xdr:colOff>247649</xdr:colOff>
      <xdr:row>105</xdr:row>
      <xdr:rowOff>57150</xdr:rowOff>
    </xdr:from>
    <xdr:to>
      <xdr:col>12</xdr:col>
      <xdr:colOff>361949</xdr:colOff>
      <xdr:row>112</xdr:row>
      <xdr:rowOff>133350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 txBox="1"/>
      </xdr:nvSpPr>
      <xdr:spPr>
        <a:xfrm>
          <a:off x="7762874" y="21288375"/>
          <a:ext cx="2962275" cy="1352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704850</xdr:colOff>
      <xdr:row>106</xdr:row>
      <xdr:rowOff>171451</xdr:rowOff>
    </xdr:from>
    <xdr:to>
      <xdr:col>4</xdr:col>
      <xdr:colOff>346075</xdr:colOff>
      <xdr:row>115</xdr:row>
      <xdr:rowOff>47626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 txBox="1"/>
      </xdr:nvSpPr>
      <xdr:spPr>
        <a:xfrm>
          <a:off x="704850" y="21583651"/>
          <a:ext cx="3870325" cy="15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 JUAN CARLOS MOROYOQUI ARMENTA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COMISARIO GENERAL DE LA POLICIA.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RESPONSABLE DE RESGUARDO</a:t>
          </a: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4</xdr:col>
      <xdr:colOff>66675</xdr:colOff>
      <xdr:row>106</xdr:row>
      <xdr:rowOff>142875</xdr:rowOff>
    </xdr:from>
    <xdr:ext cx="3599447" cy="757772"/>
    <xdr:sp macro="" textlink="">
      <xdr:nvSpPr>
        <xdr:cNvPr id="7" name="6 CuadroTexto"/>
        <xdr:cNvSpPr txBox="1"/>
      </xdr:nvSpPr>
      <xdr:spPr>
        <a:xfrm>
          <a:off x="4295775" y="21555075"/>
          <a:ext cx="3599447" cy="7577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________________________________________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10887</xdr:colOff>
      <xdr:row>2</xdr:row>
      <xdr:rowOff>177437</xdr:rowOff>
    </xdr:from>
    <xdr:to>
      <xdr:col>7</xdr:col>
      <xdr:colOff>1168977</xdr:colOff>
      <xdr:row>4</xdr:row>
      <xdr:rowOff>0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772887" y="558437"/>
          <a:ext cx="5320515" cy="584563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1168977</xdr:colOff>
      <xdr:row>2</xdr:row>
      <xdr:rowOff>168729</xdr:rowOff>
    </xdr:from>
    <xdr:to>
      <xdr:col>13</xdr:col>
      <xdr:colOff>0</xdr:colOff>
      <xdr:row>4</xdr:row>
      <xdr:rowOff>0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 txBox="1"/>
      </xdr:nvSpPr>
      <xdr:spPr>
        <a:xfrm>
          <a:off x="6093402" y="549729"/>
          <a:ext cx="3812598" cy="587828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DIRRECIÓN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SEGURIDAD PUBLICA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algn="ctr"/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348344</xdr:colOff>
      <xdr:row>3</xdr:row>
      <xdr:rowOff>133894</xdr:rowOff>
    </xdr:from>
    <xdr:to>
      <xdr:col>2</xdr:col>
      <xdr:colOff>641292</xdr:colOff>
      <xdr:row>3</xdr:row>
      <xdr:rowOff>887957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344" y="705394"/>
          <a:ext cx="1054948" cy="58738"/>
        </a:xfrm>
        <a:prstGeom prst="rect">
          <a:avLst/>
        </a:prstGeom>
      </xdr:spPr>
    </xdr:pic>
    <xdr:clientData/>
  </xdr:twoCellAnchor>
  <xdr:twoCellAnchor>
    <xdr:from>
      <xdr:col>8</xdr:col>
      <xdr:colOff>199161</xdr:colOff>
      <xdr:row>54</xdr:row>
      <xdr:rowOff>125269</xdr:rowOff>
    </xdr:from>
    <xdr:to>
      <xdr:col>13</xdr:col>
      <xdr:colOff>5197</xdr:colOff>
      <xdr:row>61</xdr:row>
      <xdr:rowOff>61769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SpPr txBox="1"/>
      </xdr:nvSpPr>
      <xdr:spPr>
        <a:xfrm>
          <a:off x="6987888" y="10334337"/>
          <a:ext cx="2758786" cy="127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54</xdr:row>
      <xdr:rowOff>121228</xdr:rowOff>
    </xdr:from>
    <xdr:to>
      <xdr:col>3</xdr:col>
      <xdr:colOff>484334</xdr:colOff>
      <xdr:row>61</xdr:row>
      <xdr:rowOff>57728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SpPr txBox="1"/>
      </xdr:nvSpPr>
      <xdr:spPr>
        <a:xfrm>
          <a:off x="450273" y="10330296"/>
          <a:ext cx="3263902" cy="127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C.JUAN CARLOS MOROYOQUI ARMENTA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COMISARIO GENERAL DE LA POLICIA.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RESPONSABLE DE RESGUARDO</a:t>
          </a:r>
        </a:p>
        <a:p>
          <a:endParaRPr lang="es-MX" sz="1100" b="1"/>
        </a:p>
      </xdr:txBody>
    </xdr:sp>
    <xdr:clientData/>
  </xdr:twoCellAnchor>
  <xdr:oneCellAnchor>
    <xdr:from>
      <xdr:col>3</xdr:col>
      <xdr:colOff>372342</xdr:colOff>
      <xdr:row>54</xdr:row>
      <xdr:rowOff>103910</xdr:rowOff>
    </xdr:from>
    <xdr:ext cx="3212522" cy="922176"/>
    <xdr:sp macro="" textlink="">
      <xdr:nvSpPr>
        <xdr:cNvPr id="7" name="6 CuadroTexto"/>
        <xdr:cNvSpPr txBox="1"/>
      </xdr:nvSpPr>
      <xdr:spPr>
        <a:xfrm>
          <a:off x="3602183" y="10312978"/>
          <a:ext cx="3212522" cy="922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ING. XIMENA GIL ROMERO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1586</xdr:colOff>
      <xdr:row>4</xdr:row>
      <xdr:rowOff>123825</xdr:rowOff>
    </xdr:from>
    <xdr:to>
      <xdr:col>9</xdr:col>
      <xdr:colOff>38100</xdr:colOff>
      <xdr:row>10</xdr:row>
      <xdr:rowOff>177483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4000-000002000000}"/>
            </a:ext>
          </a:extLst>
        </xdr:cNvPr>
        <xdr:cNvSpPr txBox="1"/>
      </xdr:nvSpPr>
      <xdr:spPr>
        <a:xfrm>
          <a:off x="1586" y="314325"/>
          <a:ext cx="6551614" cy="1196658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Transporte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57150</xdr:colOff>
      <xdr:row>4</xdr:row>
      <xdr:rowOff>133350</xdr:rowOff>
    </xdr:from>
    <xdr:to>
      <xdr:col>16</xdr:col>
      <xdr:colOff>1361</xdr:colOff>
      <xdr:row>10</xdr:row>
      <xdr:rowOff>170089</xdr:rowOff>
    </xdr:to>
    <xdr:sp macro="" textlink="">
      <xdr:nvSpPr>
        <xdr:cNvPr id="15" name="CuadroTexto 3">
          <a:extLst>
            <a:ext uri="{FF2B5EF4-FFF2-40B4-BE49-F238E27FC236}">
              <a16:creationId xmlns:a16="http://schemas.microsoft.com/office/drawing/2014/main" xmlns="" id="{00000000-0008-0000-4000-000003000000}"/>
            </a:ext>
          </a:extLst>
        </xdr:cNvPr>
        <xdr:cNvSpPr txBox="1"/>
      </xdr:nvSpPr>
      <xdr:spPr>
        <a:xfrm>
          <a:off x="6572250" y="323850"/>
          <a:ext cx="3754211" cy="117973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SEGURIDAD PUBLICA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303439</xdr:colOff>
      <xdr:row>5</xdr:row>
      <xdr:rowOff>28803</xdr:rowOff>
    </xdr:from>
    <xdr:to>
      <xdr:col>3</xdr:col>
      <xdr:colOff>268915</xdr:colOff>
      <xdr:row>10</xdr:row>
      <xdr:rowOff>90488</xdr:rowOff>
    </xdr:to>
    <xdr:pic>
      <xdr:nvPicPr>
        <xdr:cNvPr id="16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439" y="409803"/>
          <a:ext cx="2154011" cy="1061810"/>
        </a:xfrm>
        <a:prstGeom prst="rect">
          <a:avLst/>
        </a:prstGeom>
      </xdr:spPr>
    </xdr:pic>
    <xdr:clientData/>
  </xdr:twoCellAnchor>
  <xdr:oneCellAnchor>
    <xdr:from>
      <xdr:col>6</xdr:col>
      <xdr:colOff>414669</xdr:colOff>
      <xdr:row>69</xdr:row>
      <xdr:rowOff>16170</xdr:rowOff>
    </xdr:from>
    <xdr:ext cx="2886075" cy="1181099"/>
    <xdr:sp macro="" textlink="">
      <xdr:nvSpPr>
        <xdr:cNvPr id="17" name="CuadroTexto 16"/>
        <xdr:cNvSpPr txBox="1"/>
      </xdr:nvSpPr>
      <xdr:spPr>
        <a:xfrm>
          <a:off x="5387605" y="14547333"/>
          <a:ext cx="2886075" cy="1181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</a:t>
          </a:r>
        </a:p>
        <a:p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</a:t>
          </a:r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ING. XIMENA GIL ROMERO</a:t>
          </a:r>
          <a:endParaRPr lang="es-MX">
            <a:effectLst/>
          </a:endParaRPr>
        </a:p>
        <a:p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CONTRALOR MUNICIPAL DE</a:t>
          </a:r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BACUM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  <xdr:twoCellAnchor>
    <xdr:from>
      <xdr:col>11</xdr:col>
      <xdr:colOff>275560</xdr:colOff>
      <xdr:row>68</xdr:row>
      <xdr:rowOff>99679</xdr:rowOff>
    </xdr:from>
    <xdr:to>
      <xdr:col>15</xdr:col>
      <xdr:colOff>561310</xdr:colOff>
      <xdr:row>74</xdr:row>
      <xdr:rowOff>55378</xdr:rowOff>
    </xdr:to>
    <xdr:sp macro="" textlink="">
      <xdr:nvSpPr>
        <xdr:cNvPr id="18" name="CuadroTexto 17"/>
        <xdr:cNvSpPr txBox="1"/>
      </xdr:nvSpPr>
      <xdr:spPr>
        <a:xfrm>
          <a:off x="9656577" y="14442557"/>
          <a:ext cx="3121099" cy="1085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329389</xdr:colOff>
      <xdr:row>69</xdr:row>
      <xdr:rowOff>39872</xdr:rowOff>
    </xdr:from>
    <xdr:to>
      <xdr:col>5</xdr:col>
      <xdr:colOff>636847</xdr:colOff>
      <xdr:row>73</xdr:row>
      <xdr:rowOff>171007</xdr:rowOff>
    </xdr:to>
    <xdr:sp macro="" textlink="">
      <xdr:nvSpPr>
        <xdr:cNvPr id="19" name="CuadroTexto 18"/>
        <xdr:cNvSpPr txBox="1"/>
      </xdr:nvSpPr>
      <xdr:spPr>
        <a:xfrm>
          <a:off x="329389" y="14571035"/>
          <a:ext cx="4638010" cy="884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LIC.OSCAR FRANCISCO VERDUGO AMAPARANO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COMISARIO GENERAL DE LA POLICIA.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RESPONSABLE DE RESGUARDO</a:t>
          </a:r>
        </a:p>
        <a:p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2722</xdr:colOff>
      <xdr:row>2</xdr:row>
      <xdr:rowOff>1</xdr:rowOff>
    </xdr:from>
    <xdr:to>
      <xdr:col>13</xdr:col>
      <xdr:colOff>0</xdr:colOff>
      <xdr:row>7</xdr:row>
      <xdr:rowOff>172813</xdr:rowOff>
    </xdr:to>
    <xdr:sp macro="" textlink="">
      <xdr:nvSpPr>
        <xdr:cNvPr id="14" name="CuadroTexto 13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6098722" y="381001"/>
          <a:ext cx="3807278" cy="1125312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PLANEACIÓN Y DESARROLLO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0</xdr:col>
      <xdr:colOff>755198</xdr:colOff>
      <xdr:row>2</xdr:row>
      <xdr:rowOff>28575</xdr:rowOff>
    </xdr:from>
    <xdr:to>
      <xdr:col>7</xdr:col>
      <xdr:colOff>751115</xdr:colOff>
      <xdr:row>7</xdr:row>
      <xdr:rowOff>169545</xdr:rowOff>
    </xdr:to>
    <xdr:sp macro="" textlink="">
      <xdr:nvSpPr>
        <xdr:cNvPr id="15" name="CuadroTexto 3">
          <a:extLst>
            <a:ext uri="{FF2B5EF4-FFF2-40B4-BE49-F238E27FC236}">
              <a16:creationId xmlns="" xmlns:a16="http://schemas.microsoft.com/office/drawing/2014/main" id="{00000000-0008-0000-1C00-000003000000}"/>
            </a:ext>
          </a:extLst>
        </xdr:cNvPr>
        <xdr:cNvSpPr txBox="1"/>
      </xdr:nvSpPr>
      <xdr:spPr>
        <a:xfrm>
          <a:off x="755198" y="409575"/>
          <a:ext cx="6482442" cy="109347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 </a:t>
          </a: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</a:t>
          </a:r>
          <a:r>
            <a:rPr lang="es-MX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2021 - 2024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403513</xdr:colOff>
      <xdr:row>13</xdr:row>
      <xdr:rowOff>148566</xdr:rowOff>
    </xdr:from>
    <xdr:to>
      <xdr:col>13</xdr:col>
      <xdr:colOff>61849</xdr:colOff>
      <xdr:row>22</xdr:row>
      <xdr:rowOff>148567</xdr:rowOff>
    </xdr:to>
    <xdr:sp macro="" textlink="">
      <xdr:nvSpPr>
        <xdr:cNvPr id="16" name="1 CuadroTexto">
          <a:extLst>
            <a:ext uri="{FF2B5EF4-FFF2-40B4-BE49-F238E27FC236}">
              <a16:creationId xmlns="" xmlns:a16="http://schemas.microsoft.com/office/drawing/2014/main" id="{00000000-0008-0000-1C00-000006000000}"/>
            </a:ext>
          </a:extLst>
        </xdr:cNvPr>
        <xdr:cNvSpPr txBox="1"/>
      </xdr:nvSpPr>
      <xdr:spPr>
        <a:xfrm>
          <a:off x="7652038" y="2958441"/>
          <a:ext cx="3468336" cy="1714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228600</xdr:colOff>
      <xdr:row>14</xdr:row>
      <xdr:rowOff>31668</xdr:rowOff>
    </xdr:from>
    <xdr:to>
      <xdr:col>3</xdr:col>
      <xdr:colOff>696191</xdr:colOff>
      <xdr:row>21</xdr:row>
      <xdr:rowOff>44162</xdr:rowOff>
    </xdr:to>
    <xdr:sp macro="" textlink="">
      <xdr:nvSpPr>
        <xdr:cNvPr id="17" name="1 CuadroTexto">
          <a:extLst>
            <a:ext uri="{FF2B5EF4-FFF2-40B4-BE49-F238E27FC236}">
              <a16:creationId xmlns="" xmlns:a16="http://schemas.microsoft.com/office/drawing/2014/main" id="{00000000-0008-0000-1C00-000007000000}"/>
            </a:ext>
          </a:extLst>
        </xdr:cNvPr>
        <xdr:cNvSpPr txBox="1"/>
      </xdr:nvSpPr>
      <xdr:spPr>
        <a:xfrm>
          <a:off x="990600" y="3032043"/>
          <a:ext cx="2372591" cy="1345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/>
            <a:t>LIC.</a:t>
          </a:r>
          <a:r>
            <a:rPr lang="es-MX" sz="1100" b="1" baseline="0"/>
            <a:t> JOSE ARTURO LOPEZ BARCELO RESPONSABLE DE RESGUARDO </a:t>
          </a:r>
          <a:endParaRPr lang="es-MX" sz="1100" b="1"/>
        </a:p>
      </xdr:txBody>
    </xdr:sp>
    <xdr:clientData/>
  </xdr:twoCellAnchor>
  <xdr:twoCellAnchor editAs="oneCell">
    <xdr:from>
      <xdr:col>1</xdr:col>
      <xdr:colOff>312965</xdr:colOff>
      <xdr:row>3</xdr:row>
      <xdr:rowOff>44904</xdr:rowOff>
    </xdr:from>
    <xdr:to>
      <xdr:col>2</xdr:col>
      <xdr:colOff>1122590</xdr:colOff>
      <xdr:row>7</xdr:row>
      <xdr:rowOff>39841</xdr:rowOff>
    </xdr:to>
    <xdr:pic>
      <xdr:nvPicPr>
        <xdr:cNvPr id="18" name="7 Imagen">
          <a:extLst>
            <a:ext uri="{FF2B5EF4-FFF2-40B4-BE49-F238E27FC236}">
              <a16:creationId xmlns="" xmlns:a16="http://schemas.microsoft.com/office/drawing/2014/main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965" y="616404"/>
          <a:ext cx="1571625" cy="775987"/>
        </a:xfrm>
        <a:prstGeom prst="rect">
          <a:avLst/>
        </a:prstGeom>
      </xdr:spPr>
    </xdr:pic>
    <xdr:clientData/>
  </xdr:twoCellAnchor>
  <xdr:oneCellAnchor>
    <xdr:from>
      <xdr:col>4</xdr:col>
      <xdr:colOff>421698</xdr:colOff>
      <xdr:row>17</xdr:row>
      <xdr:rowOff>103043</xdr:rowOff>
    </xdr:from>
    <xdr:ext cx="3761607" cy="781240"/>
    <xdr:sp macro="" textlink="">
      <xdr:nvSpPr>
        <xdr:cNvPr id="19" name="3 CuadroTexto"/>
        <xdr:cNvSpPr txBox="1"/>
      </xdr:nvSpPr>
      <xdr:spPr>
        <a:xfrm>
          <a:off x="3850698" y="3674918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1</xdr:row>
      <xdr:rowOff>19050</xdr:rowOff>
    </xdr:from>
    <xdr:to>
      <xdr:col>13</xdr:col>
      <xdr:colOff>2179</xdr:colOff>
      <xdr:row>6</xdr:row>
      <xdr:rowOff>544</xdr:rowOff>
    </xdr:to>
    <xdr:sp macro="" textlink="">
      <xdr:nvSpPr>
        <xdr:cNvPr id="8" name="CuadroTexto 7">
          <a:extLst>
            <a:ext uri="{FF2B5EF4-FFF2-40B4-BE49-F238E27FC236}">
              <a16:creationId xmlns=""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8429625" y="209550"/>
          <a:ext cx="3469279" cy="94351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 AGENCIA FISCAL</a:t>
          </a:r>
          <a:endParaRPr lang="es-MX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/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</xdr:colOff>
      <xdr:row>1</xdr:row>
      <xdr:rowOff>9526</xdr:rowOff>
    </xdr:from>
    <xdr:to>
      <xdr:col>8</xdr:col>
      <xdr:colOff>314325</xdr:colOff>
      <xdr:row>6</xdr:row>
      <xdr:rowOff>1</xdr:rowOff>
    </xdr:to>
    <xdr:sp macro="" textlink="">
      <xdr:nvSpPr>
        <xdr:cNvPr id="9" name="CuadroTexto 3">
          <a:extLst>
            <a:ext uri="{FF2B5EF4-FFF2-40B4-BE49-F238E27FC236}">
              <a16:creationId xmlns=""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762001" y="200026"/>
          <a:ext cx="7639049" cy="95250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35</xdr:row>
      <xdr:rowOff>182022</xdr:rowOff>
    </xdr:from>
    <xdr:to>
      <xdr:col>3</xdr:col>
      <xdr:colOff>642256</xdr:colOff>
      <xdr:row>43</xdr:row>
      <xdr:rowOff>127489</xdr:rowOff>
    </xdr:to>
    <xdr:sp macro="" textlink="">
      <xdr:nvSpPr>
        <xdr:cNvPr id="10" name="1 CuadroTexto">
          <a:extLst>
            <a:ext uri="{FF2B5EF4-FFF2-40B4-BE49-F238E27FC236}">
              <a16:creationId xmlns="" xmlns:a16="http://schemas.microsoft.com/office/drawing/2014/main" id="{00000000-0008-0000-2A00-000006000000}"/>
            </a:ext>
          </a:extLst>
        </xdr:cNvPr>
        <xdr:cNvSpPr txBox="1"/>
      </xdr:nvSpPr>
      <xdr:spPr>
        <a:xfrm>
          <a:off x="762000" y="6678072"/>
          <a:ext cx="3071131" cy="1469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</a:t>
          </a:r>
        </a:p>
        <a:p>
          <a:pPr algn="ctr"/>
          <a:r>
            <a:rPr lang="es-MX" sz="1100" b="1"/>
            <a:t>C.</a:t>
          </a:r>
          <a:r>
            <a:rPr lang="es-MX" sz="1100" b="1" baseline="0"/>
            <a:t> HUMBERTO TOLEDO LEYVA</a:t>
          </a:r>
        </a:p>
        <a:p>
          <a:pPr algn="ctr"/>
          <a:r>
            <a:rPr lang="es-MX" sz="1100" b="1" baseline="0"/>
            <a:t>RESPONSABLE DE RESGUARDO</a:t>
          </a:r>
          <a:endParaRPr lang="es-MX" sz="1100" b="1"/>
        </a:p>
      </xdr:txBody>
    </xdr:sp>
    <xdr:clientData/>
  </xdr:twoCellAnchor>
  <xdr:twoCellAnchor editAs="oneCell">
    <xdr:from>
      <xdr:col>1</xdr:col>
      <xdr:colOff>229124</xdr:colOff>
      <xdr:row>1</xdr:row>
      <xdr:rowOff>108124</xdr:rowOff>
    </xdr:from>
    <xdr:to>
      <xdr:col>2</xdr:col>
      <xdr:colOff>1276350</xdr:colOff>
      <xdr:row>5</xdr:row>
      <xdr:rowOff>104456</xdr:rowOff>
    </xdr:to>
    <xdr:pic>
      <xdr:nvPicPr>
        <xdr:cNvPr id="11" name="6 Imagen">
          <a:extLst>
            <a:ext uri="{FF2B5EF4-FFF2-40B4-BE49-F238E27FC236}">
              <a16:creationId xmlns="" xmlns:a16="http://schemas.microsoft.com/office/drawing/2014/main" id="{00000000-0008-0000-2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124" y="298624"/>
          <a:ext cx="1809226" cy="777382"/>
        </a:xfrm>
        <a:prstGeom prst="rect">
          <a:avLst/>
        </a:prstGeom>
      </xdr:spPr>
    </xdr:pic>
    <xdr:clientData/>
  </xdr:twoCellAnchor>
  <xdr:twoCellAnchor>
    <xdr:from>
      <xdr:col>8</xdr:col>
      <xdr:colOff>47625</xdr:colOff>
      <xdr:row>35</xdr:row>
      <xdr:rowOff>5339</xdr:rowOff>
    </xdr:from>
    <xdr:to>
      <xdr:col>12</xdr:col>
      <xdr:colOff>382781</xdr:colOff>
      <xdr:row>42</xdr:row>
      <xdr:rowOff>133350</xdr:rowOff>
    </xdr:to>
    <xdr:sp macro="" textlink="">
      <xdr:nvSpPr>
        <xdr:cNvPr id="12" name="1 CuadroTexto">
          <a:extLst>
            <a:ext uri="{FF2B5EF4-FFF2-40B4-BE49-F238E27FC236}">
              <a16:creationId xmlns="" xmlns:a16="http://schemas.microsoft.com/office/drawing/2014/main" id="{00000000-0008-0000-2A00-000008000000}"/>
            </a:ext>
          </a:extLst>
        </xdr:cNvPr>
        <xdr:cNvSpPr txBox="1"/>
      </xdr:nvSpPr>
      <xdr:spPr>
        <a:xfrm>
          <a:off x="7972425" y="6501389"/>
          <a:ext cx="2802131" cy="14615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oneCellAnchor>
    <xdr:from>
      <xdr:col>3</xdr:col>
      <xdr:colOff>691451</xdr:colOff>
      <xdr:row>38</xdr:row>
      <xdr:rowOff>111264</xdr:rowOff>
    </xdr:from>
    <xdr:ext cx="3761607" cy="781240"/>
    <xdr:sp macro="" textlink="">
      <xdr:nvSpPr>
        <xdr:cNvPr id="13" name="3 CuadroTexto"/>
        <xdr:cNvSpPr txBox="1"/>
      </xdr:nvSpPr>
      <xdr:spPr>
        <a:xfrm>
          <a:off x="3882326" y="7178814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  <xdr:twoCellAnchor>
    <xdr:from>
      <xdr:col>1</xdr:col>
      <xdr:colOff>1</xdr:colOff>
      <xdr:row>47</xdr:row>
      <xdr:rowOff>66675</xdr:rowOff>
    </xdr:from>
    <xdr:to>
      <xdr:col>8</xdr:col>
      <xdr:colOff>1</xdr:colOff>
      <xdr:row>52</xdr:row>
      <xdr:rowOff>0</xdr:rowOff>
    </xdr:to>
    <xdr:sp macro="" textlink="">
      <xdr:nvSpPr>
        <xdr:cNvPr id="20" name="CuadroTexto 19">
          <a:extLst>
            <a:ext uri="{FF2B5EF4-FFF2-40B4-BE49-F238E27FC236}">
              <a16:creationId xmlns=""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762001" y="8934450"/>
          <a:ext cx="7324725" cy="10858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PÚBLICA MUNICIPAL PERÍODO: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</a:p>
        <a:p>
          <a:pPr algn="r"/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47</xdr:row>
      <xdr:rowOff>57150</xdr:rowOff>
    </xdr:from>
    <xdr:to>
      <xdr:col>13</xdr:col>
      <xdr:colOff>2</xdr:colOff>
      <xdr:row>52</xdr:row>
      <xdr:rowOff>1</xdr:rowOff>
    </xdr:to>
    <xdr:sp macro="" textlink="">
      <xdr:nvSpPr>
        <xdr:cNvPr id="21" name="CuadroTexto 3">
          <a:extLst>
            <a:ext uri="{FF2B5EF4-FFF2-40B4-BE49-F238E27FC236}">
              <a16:creationId xmlns="" xmlns:a16="http://schemas.microsoft.com/office/drawing/2014/main" id="{00000000-0008-0000-2B00-000003000000}"/>
            </a:ext>
          </a:extLst>
        </xdr:cNvPr>
        <xdr:cNvSpPr txBox="1"/>
      </xdr:nvSpPr>
      <xdr:spPr>
        <a:xfrm>
          <a:off x="8086725" y="8924925"/>
          <a:ext cx="3810002" cy="1095376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DE BÁCUM, SONORA</a:t>
          </a: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SUB AGENCIA FISCAL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7</xdr:col>
      <xdr:colOff>514350</xdr:colOff>
      <xdr:row>74</xdr:row>
      <xdr:rowOff>151285</xdr:rowOff>
    </xdr:from>
    <xdr:to>
      <xdr:col>12</xdr:col>
      <xdr:colOff>439707</xdr:colOff>
      <xdr:row>83</xdr:row>
      <xdr:rowOff>76200</xdr:rowOff>
    </xdr:to>
    <xdr:sp macro="" textlink="">
      <xdr:nvSpPr>
        <xdr:cNvPr id="22" name="1 CuadroTexto">
          <a:extLst>
            <a:ext uri="{FF2B5EF4-FFF2-40B4-BE49-F238E27FC236}">
              <a16:creationId xmlns="" xmlns:a16="http://schemas.microsoft.com/office/drawing/2014/main" id="{00000000-0008-0000-2B00-000005000000}"/>
            </a:ext>
          </a:extLst>
        </xdr:cNvPr>
        <xdr:cNvSpPr txBox="1"/>
      </xdr:nvSpPr>
      <xdr:spPr>
        <a:xfrm>
          <a:off x="6962775" y="14048260"/>
          <a:ext cx="3278157" cy="1515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438150</xdr:colOff>
      <xdr:row>74</xdr:row>
      <xdr:rowOff>74942</xdr:rowOff>
    </xdr:from>
    <xdr:to>
      <xdr:col>3</xdr:col>
      <xdr:colOff>419</xdr:colOff>
      <xdr:row>83</xdr:row>
      <xdr:rowOff>157611</xdr:rowOff>
    </xdr:to>
    <xdr:sp macro="" textlink="">
      <xdr:nvSpPr>
        <xdr:cNvPr id="23" name="1 CuadroTexto">
          <a:extLst>
            <a:ext uri="{FF2B5EF4-FFF2-40B4-BE49-F238E27FC236}">
              <a16:creationId xmlns="" xmlns:a16="http://schemas.microsoft.com/office/drawing/2014/main" id="{00000000-0008-0000-2B00-000006000000}"/>
            </a:ext>
          </a:extLst>
        </xdr:cNvPr>
        <xdr:cNvSpPr txBox="1"/>
      </xdr:nvSpPr>
      <xdr:spPr>
        <a:xfrm>
          <a:off x="438150" y="13971917"/>
          <a:ext cx="2753144" cy="1673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HUMBERTO TOLEDO LEYVA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RESGUARDO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161925</xdr:colOff>
      <xdr:row>47</xdr:row>
      <xdr:rowOff>116205</xdr:rowOff>
    </xdr:from>
    <xdr:to>
      <xdr:col>2</xdr:col>
      <xdr:colOff>892175</xdr:colOff>
      <xdr:row>51</xdr:row>
      <xdr:rowOff>145613</xdr:rowOff>
    </xdr:to>
    <xdr:pic>
      <xdr:nvPicPr>
        <xdr:cNvPr id="24" name="6 Imagen">
          <a:extLst>
            <a:ext uri="{FF2B5EF4-FFF2-40B4-BE49-F238E27FC236}">
              <a16:creationId xmlns="" xmlns:a16="http://schemas.microsoft.com/office/drawing/2014/main" id="{00000000-0008-0000-2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8898255"/>
          <a:ext cx="1492250" cy="791408"/>
        </a:xfrm>
        <a:prstGeom prst="rect">
          <a:avLst/>
        </a:prstGeom>
      </xdr:spPr>
    </xdr:pic>
    <xdr:clientData/>
  </xdr:twoCellAnchor>
  <xdr:oneCellAnchor>
    <xdr:from>
      <xdr:col>3</xdr:col>
      <xdr:colOff>3595</xdr:colOff>
      <xdr:row>77</xdr:row>
      <xdr:rowOff>159768</xdr:rowOff>
    </xdr:from>
    <xdr:ext cx="3761607" cy="781240"/>
    <xdr:sp macro="" textlink="">
      <xdr:nvSpPr>
        <xdr:cNvPr id="25" name="3 CuadroTexto"/>
        <xdr:cNvSpPr txBox="1"/>
      </xdr:nvSpPr>
      <xdr:spPr>
        <a:xfrm>
          <a:off x="3194470" y="14504418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ING. XIMENA GIL ROMERO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CONTRALOR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1</xdr:row>
      <xdr:rowOff>38100</xdr:rowOff>
    </xdr:from>
    <xdr:to>
      <xdr:col>13</xdr:col>
      <xdr:colOff>1</xdr:colOff>
      <xdr:row>5</xdr:row>
      <xdr:rowOff>0</xdr:rowOff>
    </xdr:to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xmlns="" id="{00000000-0008-0000-3B00-000002000000}"/>
            </a:ext>
          </a:extLst>
        </xdr:cNvPr>
        <xdr:cNvSpPr txBox="1"/>
      </xdr:nvSpPr>
      <xdr:spPr>
        <a:xfrm>
          <a:off x="6096001" y="228600"/>
          <a:ext cx="3810000" cy="8953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CONTRALORIA</a:t>
          </a:r>
          <a:endParaRPr lang="es-MX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/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</xdr:colOff>
      <xdr:row>1</xdr:row>
      <xdr:rowOff>38100</xdr:rowOff>
    </xdr:from>
    <xdr:to>
      <xdr:col>8</xdr:col>
      <xdr:colOff>1732</xdr:colOff>
      <xdr:row>5</xdr:row>
      <xdr:rowOff>0</xdr:rowOff>
    </xdr:to>
    <xdr:sp macro="" textlink="">
      <xdr:nvSpPr>
        <xdr:cNvPr id="9" name="CuadroTexto 3">
          <a:extLst>
            <a:ext uri="{FF2B5EF4-FFF2-40B4-BE49-F238E27FC236}">
              <a16:creationId xmlns:a16="http://schemas.microsoft.com/office/drawing/2014/main" xmlns="" id="{00000000-0008-0000-3B00-000003000000}"/>
            </a:ext>
          </a:extLst>
        </xdr:cNvPr>
        <xdr:cNvSpPr txBox="1"/>
      </xdr:nvSpPr>
      <xdr:spPr>
        <a:xfrm>
          <a:off x="762001" y="228600"/>
          <a:ext cx="5335731" cy="91440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2021-2024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465425</xdr:colOff>
      <xdr:row>32</xdr:row>
      <xdr:rowOff>40239</xdr:rowOff>
    </xdr:from>
    <xdr:to>
      <xdr:col>3</xdr:col>
      <xdr:colOff>509240</xdr:colOff>
      <xdr:row>39</xdr:row>
      <xdr:rowOff>134471</xdr:rowOff>
    </xdr:to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xmlns="" id="{00000000-0008-0000-3B00-000006000000}"/>
            </a:ext>
          </a:extLst>
        </xdr:cNvPr>
        <xdr:cNvSpPr txBox="1"/>
      </xdr:nvSpPr>
      <xdr:spPr>
        <a:xfrm>
          <a:off x="465425" y="6001768"/>
          <a:ext cx="3517639" cy="1259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/>
            <a:t>ING.XIMENA</a:t>
          </a:r>
          <a:r>
            <a:rPr lang="es-MX" sz="1100" b="1" baseline="0"/>
            <a:t> GIL ROMERO</a:t>
          </a:r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twoCellAnchor>
    <xdr:from>
      <xdr:col>8</xdr:col>
      <xdr:colOff>18590</xdr:colOff>
      <xdr:row>32</xdr:row>
      <xdr:rowOff>21850</xdr:rowOff>
    </xdr:from>
    <xdr:to>
      <xdr:col>12</xdr:col>
      <xdr:colOff>607223</xdr:colOff>
      <xdr:row>40</xdr:row>
      <xdr:rowOff>107575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3B00-000007000000}"/>
            </a:ext>
          </a:extLst>
        </xdr:cNvPr>
        <xdr:cNvSpPr txBox="1"/>
      </xdr:nvSpPr>
      <xdr:spPr>
        <a:xfrm>
          <a:off x="7571355" y="6185085"/>
          <a:ext cx="35357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304801</xdr:colOff>
      <xdr:row>1</xdr:row>
      <xdr:rowOff>142875</xdr:rowOff>
    </xdr:from>
    <xdr:to>
      <xdr:col>2</xdr:col>
      <xdr:colOff>1302684</xdr:colOff>
      <xdr:row>4</xdr:row>
      <xdr:rowOff>171450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3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1" y="333375"/>
          <a:ext cx="1838324" cy="619125"/>
        </a:xfrm>
        <a:prstGeom prst="rect">
          <a:avLst/>
        </a:prstGeom>
      </xdr:spPr>
    </xdr:pic>
    <xdr:clientData/>
  </xdr:twoCellAnchor>
  <xdr:oneCellAnchor>
    <xdr:from>
      <xdr:col>3</xdr:col>
      <xdr:colOff>465705</xdr:colOff>
      <xdr:row>36</xdr:row>
      <xdr:rowOff>25620</xdr:rowOff>
    </xdr:from>
    <xdr:ext cx="3714478" cy="781240"/>
    <xdr:sp macro="" textlink="">
      <xdr:nvSpPr>
        <xdr:cNvPr id="13" name="12 CuadroTexto"/>
        <xdr:cNvSpPr txBox="1"/>
      </xdr:nvSpPr>
      <xdr:spPr>
        <a:xfrm>
          <a:off x="3939529" y="6581061"/>
          <a:ext cx="3714478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SERGE ENRIQUEZ TOLANO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PRESIDENTE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  <xdr:twoCellAnchor>
    <xdr:from>
      <xdr:col>1</xdr:col>
      <xdr:colOff>0</xdr:colOff>
      <xdr:row>45</xdr:row>
      <xdr:rowOff>28576</xdr:rowOff>
    </xdr:from>
    <xdr:to>
      <xdr:col>8</xdr:col>
      <xdr:colOff>8660</xdr:colOff>
      <xdr:row>49</xdr:row>
      <xdr:rowOff>1</xdr:rowOff>
    </xdr:to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xmlns="" id="{00000000-0008-0000-3C00-000002000000}"/>
            </a:ext>
          </a:extLst>
        </xdr:cNvPr>
        <xdr:cNvSpPr txBox="1"/>
      </xdr:nvSpPr>
      <xdr:spPr>
        <a:xfrm>
          <a:off x="762000" y="7610476"/>
          <a:ext cx="6171335" cy="9334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8660</xdr:colOff>
      <xdr:row>45</xdr:row>
      <xdr:rowOff>28576</xdr:rowOff>
    </xdr:from>
    <xdr:to>
      <xdr:col>13</xdr:col>
      <xdr:colOff>0</xdr:colOff>
      <xdr:row>49</xdr:row>
      <xdr:rowOff>1</xdr:rowOff>
    </xdr:to>
    <xdr:sp macro="" textlink="">
      <xdr:nvSpPr>
        <xdr:cNvPr id="21" name="CuadroTexto 3">
          <a:extLst>
            <a:ext uri="{FF2B5EF4-FFF2-40B4-BE49-F238E27FC236}">
              <a16:creationId xmlns:a16="http://schemas.microsoft.com/office/drawing/2014/main" xmlns="" id="{00000000-0008-0000-3C00-000003000000}"/>
            </a:ext>
          </a:extLst>
        </xdr:cNvPr>
        <xdr:cNvSpPr txBox="1"/>
      </xdr:nvSpPr>
      <xdr:spPr>
        <a:xfrm>
          <a:off x="6933335" y="7610476"/>
          <a:ext cx="3801340" cy="933450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CONTRALORIA</a:t>
          </a:r>
          <a:endParaRPr lang="es-MX" b="1" u="sng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8662</xdr:colOff>
      <xdr:row>75</xdr:row>
      <xdr:rowOff>77932</xdr:rowOff>
    </xdr:from>
    <xdr:to>
      <xdr:col>13</xdr:col>
      <xdr:colOff>43297</xdr:colOff>
      <xdr:row>83</xdr:row>
      <xdr:rowOff>129885</xdr:rowOff>
    </xdr:to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xmlns="" id="{00000000-0008-0000-3C00-000008000000}"/>
            </a:ext>
          </a:extLst>
        </xdr:cNvPr>
        <xdr:cNvSpPr txBox="1"/>
      </xdr:nvSpPr>
      <xdr:spPr>
        <a:xfrm>
          <a:off x="6809512" y="5069032"/>
          <a:ext cx="3892260" cy="157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76</xdr:row>
      <xdr:rowOff>34638</xdr:rowOff>
    </xdr:from>
    <xdr:to>
      <xdr:col>3</xdr:col>
      <xdr:colOff>277091</xdr:colOff>
      <xdr:row>83</xdr:row>
      <xdr:rowOff>40244</xdr:rowOff>
    </xdr:to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xmlns="" id="{00000000-0008-0000-3C00-000009000000}"/>
            </a:ext>
          </a:extLst>
        </xdr:cNvPr>
        <xdr:cNvSpPr txBox="1"/>
      </xdr:nvSpPr>
      <xdr:spPr>
        <a:xfrm>
          <a:off x="0" y="5216238"/>
          <a:ext cx="3077441" cy="1339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</a:t>
          </a:r>
        </a:p>
        <a:p>
          <a:pPr algn="ctr"/>
          <a:r>
            <a:rPr lang="es-MX" sz="1100" b="1"/>
            <a:t>ING.XIMENA</a:t>
          </a:r>
          <a:r>
            <a:rPr lang="es-MX" sz="1100" b="1" baseline="0"/>
            <a:t> GIL ROMERO</a:t>
          </a:r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twoCellAnchor editAs="oneCell">
    <xdr:from>
      <xdr:col>1</xdr:col>
      <xdr:colOff>111337</xdr:colOff>
      <xdr:row>45</xdr:row>
      <xdr:rowOff>44824</xdr:rowOff>
    </xdr:from>
    <xdr:to>
      <xdr:col>2</xdr:col>
      <xdr:colOff>1122830</xdr:colOff>
      <xdr:row>48</xdr:row>
      <xdr:rowOff>129278</xdr:rowOff>
    </xdr:to>
    <xdr:pic>
      <xdr:nvPicPr>
        <xdr:cNvPr id="24" name="23 Imagen">
          <a:extLst>
            <a:ext uri="{FF2B5EF4-FFF2-40B4-BE49-F238E27FC236}">
              <a16:creationId xmlns:a16="http://schemas.microsoft.com/office/drawing/2014/main" xmlns="" id="{00000000-0008-0000-3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337" y="8314765"/>
          <a:ext cx="1851934" cy="655954"/>
        </a:xfrm>
        <a:prstGeom prst="rect">
          <a:avLst/>
        </a:prstGeom>
      </xdr:spPr>
    </xdr:pic>
    <xdr:clientData/>
  </xdr:twoCellAnchor>
  <xdr:oneCellAnchor>
    <xdr:from>
      <xdr:col>3</xdr:col>
      <xdr:colOff>285752</xdr:colOff>
      <xdr:row>79</xdr:row>
      <xdr:rowOff>129886</xdr:rowOff>
    </xdr:from>
    <xdr:ext cx="3746347" cy="781240"/>
    <xdr:sp macro="" textlink="">
      <xdr:nvSpPr>
        <xdr:cNvPr id="25" name="24 CuadroTexto"/>
        <xdr:cNvSpPr txBox="1"/>
      </xdr:nvSpPr>
      <xdr:spPr>
        <a:xfrm>
          <a:off x="3086102" y="5882986"/>
          <a:ext cx="374634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________________________________________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C. SERGE ENRIQUEZ TOLANO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PRESIDENTE  MUNICIPAL DEL H. AYUNTAMIENTO DE BACUM </a:t>
          </a:r>
          <a:endParaRPr lang="es-MX">
            <a:effectLst/>
          </a:endParaRPr>
        </a:p>
        <a:p>
          <a:endParaRPr lang="es-MX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19051</xdr:rowOff>
    </xdr:from>
    <xdr:to>
      <xdr:col>7</xdr:col>
      <xdr:colOff>759515</xdr:colOff>
      <xdr:row>6</xdr:row>
      <xdr:rowOff>2</xdr:rowOff>
    </xdr:to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SpPr txBox="1"/>
      </xdr:nvSpPr>
      <xdr:spPr>
        <a:xfrm>
          <a:off x="771526" y="209551"/>
          <a:ext cx="5321989" cy="942976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</a:t>
          </a:r>
          <a:r>
            <a:rPr lang="es-MX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4555</xdr:colOff>
      <xdr:row>2</xdr:row>
      <xdr:rowOff>9525</xdr:rowOff>
    </xdr:from>
    <xdr:to>
      <xdr:col>13</xdr:col>
      <xdr:colOff>0</xdr:colOff>
      <xdr:row>6</xdr:row>
      <xdr:rowOff>1</xdr:rowOff>
    </xdr:to>
    <xdr:sp macro="" textlink="">
      <xdr:nvSpPr>
        <xdr:cNvPr id="9" name="CuadroTexto 3">
          <a:extLst>
            <a:ext uri="{FF2B5EF4-FFF2-40B4-BE49-F238E27FC236}">
              <a16:creationId xmlns:a16="http://schemas.microsoft.com/office/drawing/2014/main" xmlns="" id="{00000000-0008-0000-1D00-000003000000}"/>
            </a:ext>
          </a:extLst>
        </xdr:cNvPr>
        <xdr:cNvSpPr txBox="1"/>
      </xdr:nvSpPr>
      <xdr:spPr>
        <a:xfrm>
          <a:off x="6100555" y="200025"/>
          <a:ext cx="3805445" cy="952501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COMUNICACION SOCIAL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b="1">
            <a:effectLst/>
          </a:endParaRPr>
        </a:p>
      </xdr:txBody>
    </xdr:sp>
    <xdr:clientData/>
  </xdr:twoCellAnchor>
  <xdr:twoCellAnchor>
    <xdr:from>
      <xdr:col>1</xdr:col>
      <xdr:colOff>24848</xdr:colOff>
      <xdr:row>26</xdr:row>
      <xdr:rowOff>160684</xdr:rowOff>
    </xdr:from>
    <xdr:to>
      <xdr:col>3</xdr:col>
      <xdr:colOff>908740</xdr:colOff>
      <xdr:row>36</xdr:row>
      <xdr:rowOff>107673</xdr:rowOff>
    </xdr:to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xmlns="" id="{00000000-0008-0000-1D00-000007000000}"/>
            </a:ext>
          </a:extLst>
        </xdr:cNvPr>
        <xdr:cNvSpPr txBox="1"/>
      </xdr:nvSpPr>
      <xdr:spPr>
        <a:xfrm>
          <a:off x="24848" y="4989859"/>
          <a:ext cx="2865092" cy="1842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 </a:t>
          </a:r>
        </a:p>
        <a:p>
          <a:endParaRPr lang="es-MX" sz="1100"/>
        </a:p>
        <a:p>
          <a:pPr algn="ctr"/>
          <a:r>
            <a:rPr lang="es-MX" sz="1000"/>
            <a:t>_______________________________</a:t>
          </a:r>
        </a:p>
        <a:p>
          <a:pPr algn="ctr"/>
          <a:r>
            <a:rPr lang="es-MX" sz="1000" b="1"/>
            <a:t>LIC.</a:t>
          </a:r>
          <a:r>
            <a:rPr lang="es-MX" sz="1000" b="1" baseline="0"/>
            <a:t> APOLONIO GUTIERREZ PEÑUELAS</a:t>
          </a:r>
        </a:p>
        <a:p>
          <a:pPr algn="ctr"/>
          <a:r>
            <a:rPr lang="es-MX" sz="1000" b="1" baseline="0"/>
            <a:t>RESPONSABLE DE RESGUARDO </a:t>
          </a:r>
          <a:endParaRPr lang="es-MX" sz="1000" b="1"/>
        </a:p>
      </xdr:txBody>
    </xdr:sp>
    <xdr:clientData/>
  </xdr:twoCellAnchor>
  <xdr:twoCellAnchor>
    <xdr:from>
      <xdr:col>7</xdr:col>
      <xdr:colOff>1089990</xdr:colOff>
      <xdr:row>27</xdr:row>
      <xdr:rowOff>8281</xdr:rowOff>
    </xdr:from>
    <xdr:to>
      <xdr:col>12</xdr:col>
      <xdr:colOff>335609</xdr:colOff>
      <xdr:row>34</xdr:row>
      <xdr:rowOff>173934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1D00-000009000000}"/>
            </a:ext>
          </a:extLst>
        </xdr:cNvPr>
        <xdr:cNvSpPr txBox="1"/>
      </xdr:nvSpPr>
      <xdr:spPr>
        <a:xfrm>
          <a:off x="6671640" y="5018431"/>
          <a:ext cx="2903219" cy="14991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</xdr:txBody>
    </xdr:sp>
    <xdr:clientData/>
  </xdr:twoCellAnchor>
  <xdr:twoCellAnchor editAs="oneCell">
    <xdr:from>
      <xdr:col>1</xdr:col>
      <xdr:colOff>145951</xdr:colOff>
      <xdr:row>2</xdr:row>
      <xdr:rowOff>114300</xdr:rowOff>
    </xdr:from>
    <xdr:to>
      <xdr:col>2</xdr:col>
      <xdr:colOff>1276350</xdr:colOff>
      <xdr:row>6</xdr:row>
      <xdr:rowOff>19050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1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951" y="495300"/>
          <a:ext cx="1892399" cy="685800"/>
        </a:xfrm>
        <a:prstGeom prst="rect">
          <a:avLst/>
        </a:prstGeom>
      </xdr:spPr>
    </xdr:pic>
    <xdr:clientData/>
  </xdr:twoCellAnchor>
  <xdr:oneCellAnchor>
    <xdr:from>
      <xdr:col>3</xdr:col>
      <xdr:colOff>1018761</xdr:colOff>
      <xdr:row>31</xdr:row>
      <xdr:rowOff>0</xdr:rowOff>
    </xdr:from>
    <xdr:ext cx="3436775" cy="569771"/>
    <xdr:sp macro="" textlink="">
      <xdr:nvSpPr>
        <xdr:cNvPr id="13" name="12 CuadroTexto"/>
        <xdr:cNvSpPr txBox="1"/>
      </xdr:nvSpPr>
      <xdr:spPr>
        <a:xfrm>
          <a:off x="2999961" y="5772150"/>
          <a:ext cx="3436775" cy="5697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________________________________________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</xdr:col>
      <xdr:colOff>9526</xdr:colOff>
      <xdr:row>40</xdr:row>
      <xdr:rowOff>19051</xdr:rowOff>
    </xdr:from>
    <xdr:to>
      <xdr:col>7</xdr:col>
      <xdr:colOff>759515</xdr:colOff>
      <xdr:row>44</xdr:row>
      <xdr:rowOff>2</xdr:rowOff>
    </xdr:to>
    <xdr:sp macro="" textlink="">
      <xdr:nvSpPr>
        <xdr:cNvPr id="19" name="CuadroTexto 1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SpPr txBox="1"/>
      </xdr:nvSpPr>
      <xdr:spPr>
        <a:xfrm>
          <a:off x="771526" y="400051"/>
          <a:ext cx="6979339" cy="752476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</a:t>
          </a:r>
          <a:r>
            <a:rPr lang="es-MX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4555</xdr:colOff>
      <xdr:row>40</xdr:row>
      <xdr:rowOff>9525</xdr:rowOff>
    </xdr:from>
    <xdr:to>
      <xdr:col>13</xdr:col>
      <xdr:colOff>0</xdr:colOff>
      <xdr:row>44</xdr:row>
      <xdr:rowOff>1</xdr:rowOff>
    </xdr:to>
    <xdr:sp macro="" textlink="">
      <xdr:nvSpPr>
        <xdr:cNvPr id="20" name="CuadroTexto 3">
          <a:extLst>
            <a:ext uri="{FF2B5EF4-FFF2-40B4-BE49-F238E27FC236}">
              <a16:creationId xmlns:a16="http://schemas.microsoft.com/office/drawing/2014/main" xmlns="" id="{00000000-0008-0000-1D00-000003000000}"/>
            </a:ext>
          </a:extLst>
        </xdr:cNvPr>
        <xdr:cNvSpPr txBox="1"/>
      </xdr:nvSpPr>
      <xdr:spPr>
        <a:xfrm>
          <a:off x="7757905" y="390525"/>
          <a:ext cx="2767220" cy="762001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COMUNICACION SOCIAL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b="1">
            <a:effectLst/>
          </a:endParaRPr>
        </a:p>
      </xdr:txBody>
    </xdr:sp>
    <xdr:clientData/>
  </xdr:twoCellAnchor>
  <xdr:twoCellAnchor>
    <xdr:from>
      <xdr:col>7</xdr:col>
      <xdr:colOff>89865</xdr:colOff>
      <xdr:row>55</xdr:row>
      <xdr:rowOff>151156</xdr:rowOff>
    </xdr:from>
    <xdr:to>
      <xdr:col>12</xdr:col>
      <xdr:colOff>0</xdr:colOff>
      <xdr:row>63</xdr:row>
      <xdr:rowOff>126309</xdr:rowOff>
    </xdr:to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xmlns="" id="{00000000-0008-0000-1D00-000009000000}"/>
            </a:ext>
          </a:extLst>
        </xdr:cNvPr>
        <xdr:cNvSpPr txBox="1"/>
      </xdr:nvSpPr>
      <xdr:spPr>
        <a:xfrm>
          <a:off x="7081215" y="10295281"/>
          <a:ext cx="3234360" cy="14991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</xdr:txBody>
    </xdr:sp>
    <xdr:clientData/>
  </xdr:twoCellAnchor>
  <xdr:twoCellAnchor editAs="oneCell">
    <xdr:from>
      <xdr:col>1</xdr:col>
      <xdr:colOff>145951</xdr:colOff>
      <xdr:row>40</xdr:row>
      <xdr:rowOff>114300</xdr:rowOff>
    </xdr:from>
    <xdr:to>
      <xdr:col>2</xdr:col>
      <xdr:colOff>1276350</xdr:colOff>
      <xdr:row>44</xdr:row>
      <xdr:rowOff>28575</xdr:rowOff>
    </xdr:to>
    <xdr:pic>
      <xdr:nvPicPr>
        <xdr:cNvPr id="22" name="21 Imagen">
          <a:extLst>
            <a:ext uri="{FF2B5EF4-FFF2-40B4-BE49-F238E27FC236}">
              <a16:creationId xmlns:a16="http://schemas.microsoft.com/office/drawing/2014/main" xmlns="" id="{00000000-0008-0000-1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951" y="495300"/>
          <a:ext cx="1892399" cy="685800"/>
        </a:xfrm>
        <a:prstGeom prst="rect">
          <a:avLst/>
        </a:prstGeom>
      </xdr:spPr>
    </xdr:pic>
    <xdr:clientData/>
  </xdr:twoCellAnchor>
  <xdr:oneCellAnchor>
    <xdr:from>
      <xdr:col>3</xdr:col>
      <xdr:colOff>94836</xdr:colOff>
      <xdr:row>59</xdr:row>
      <xdr:rowOff>180975</xdr:rowOff>
    </xdr:from>
    <xdr:ext cx="3436775" cy="569771"/>
    <xdr:sp macro="" textlink="">
      <xdr:nvSpPr>
        <xdr:cNvPr id="23" name="22 CuadroTexto"/>
        <xdr:cNvSpPr txBox="1"/>
      </xdr:nvSpPr>
      <xdr:spPr>
        <a:xfrm>
          <a:off x="3171411" y="11087100"/>
          <a:ext cx="3436775" cy="5697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________________________________________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400050</xdr:colOff>
      <xdr:row>55</xdr:row>
      <xdr:rowOff>133350</xdr:rowOff>
    </xdr:from>
    <xdr:to>
      <xdr:col>3</xdr:col>
      <xdr:colOff>379067</xdr:colOff>
      <xdr:row>65</xdr:row>
      <xdr:rowOff>80339</xdr:rowOff>
    </xdr:to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xmlns="" id="{00000000-0008-0000-1D00-000007000000}"/>
            </a:ext>
          </a:extLst>
        </xdr:cNvPr>
        <xdr:cNvSpPr txBox="1"/>
      </xdr:nvSpPr>
      <xdr:spPr>
        <a:xfrm>
          <a:off x="400050" y="10277475"/>
          <a:ext cx="3055592" cy="18519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 </a:t>
          </a:r>
        </a:p>
        <a:p>
          <a:endParaRPr lang="es-MX" sz="1100"/>
        </a:p>
        <a:p>
          <a:pPr algn="ctr"/>
          <a:r>
            <a:rPr lang="es-MX" sz="1000"/>
            <a:t>_______________________________</a:t>
          </a:r>
        </a:p>
        <a:p>
          <a:pPr algn="ctr"/>
          <a:r>
            <a:rPr lang="es-MX" sz="1000" b="1"/>
            <a:t>LIC.</a:t>
          </a:r>
          <a:r>
            <a:rPr lang="es-MX" sz="1000" b="1" baseline="0"/>
            <a:t> APOLONIO GUTIERREZ PEÑUELAS</a:t>
          </a:r>
        </a:p>
        <a:p>
          <a:pPr algn="ctr"/>
          <a:r>
            <a:rPr lang="es-MX" sz="1000" b="1" baseline="0"/>
            <a:t>RESPONSABLE DE RESGUARDO </a:t>
          </a:r>
          <a:endParaRPr lang="es-MX" sz="10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190500</xdr:colOff>
      <xdr:row>5</xdr:row>
      <xdr:rowOff>177800</xdr:rowOff>
    </xdr:to>
    <xdr:sp macro="" textlink="">
      <xdr:nvSpPr>
        <xdr:cNvPr id="9" name="CuadroTexto 1">
          <a:extLst>
            <a:ext uri="{FF2B5EF4-FFF2-40B4-BE49-F238E27FC236}">
              <a16:creationId xmlns:a16="http://schemas.microsoft.com/office/drawing/2014/main" xmlns="" id="{00000000-0008-0000-3000-000002000000}"/>
            </a:ext>
          </a:extLst>
        </xdr:cNvPr>
        <xdr:cNvSpPr txBox="1"/>
      </xdr:nvSpPr>
      <xdr:spPr>
        <a:xfrm>
          <a:off x="0" y="190500"/>
          <a:ext cx="7553325" cy="96837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 </a:t>
          </a: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194734</xdr:colOff>
      <xdr:row>1</xdr:row>
      <xdr:rowOff>0</xdr:rowOff>
    </xdr:from>
    <xdr:to>
      <xdr:col>13</xdr:col>
      <xdr:colOff>2</xdr:colOff>
      <xdr:row>5</xdr:row>
      <xdr:rowOff>177799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xmlns="" id="{00000000-0008-0000-3000-000003000000}"/>
            </a:ext>
          </a:extLst>
        </xdr:cNvPr>
        <xdr:cNvSpPr txBox="1"/>
      </xdr:nvSpPr>
      <xdr:spPr>
        <a:xfrm>
          <a:off x="7557559" y="190500"/>
          <a:ext cx="2567518" cy="968374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DIRECCIÓN: DEPORTE</a:t>
          </a:r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4</xdr:col>
      <xdr:colOff>434340</xdr:colOff>
      <xdr:row>15</xdr:row>
      <xdr:rowOff>28575</xdr:rowOff>
    </xdr:from>
    <xdr:to>
      <xdr:col>10</xdr:col>
      <xdr:colOff>533399</xdr:colOff>
      <xdr:row>21</xdr:row>
      <xdr:rowOff>72390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00000000-0008-0000-3000-000004000000}"/>
            </a:ext>
          </a:extLst>
        </xdr:cNvPr>
        <xdr:cNvSpPr txBox="1"/>
      </xdr:nvSpPr>
      <xdr:spPr>
        <a:xfrm>
          <a:off x="4330065" y="2857500"/>
          <a:ext cx="4899659" cy="11868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</xdr:txBody>
    </xdr:sp>
    <xdr:clientData/>
  </xdr:twoCellAnchor>
  <xdr:twoCellAnchor editAs="oneCell">
    <xdr:from>
      <xdr:col>1</xdr:col>
      <xdr:colOff>203200</xdr:colOff>
      <xdr:row>1</xdr:row>
      <xdr:rowOff>61383</xdr:rowOff>
    </xdr:from>
    <xdr:to>
      <xdr:col>2</xdr:col>
      <xdr:colOff>338848</xdr:colOff>
      <xdr:row>4</xdr:row>
      <xdr:rowOff>190274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3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251883"/>
          <a:ext cx="897648" cy="767066"/>
        </a:xfrm>
        <a:prstGeom prst="rect">
          <a:avLst/>
        </a:prstGeom>
      </xdr:spPr>
    </xdr:pic>
    <xdr:clientData/>
  </xdr:twoCellAnchor>
  <xdr:twoCellAnchor>
    <xdr:from>
      <xdr:col>8</xdr:col>
      <xdr:colOff>276532</xdr:colOff>
      <xdr:row>16</xdr:row>
      <xdr:rowOff>85196</xdr:rowOff>
    </xdr:from>
    <xdr:to>
      <xdr:col>12</xdr:col>
      <xdr:colOff>623648</xdr:colOff>
      <xdr:row>23</xdr:row>
      <xdr:rowOff>16616</xdr:rowOff>
    </xdr:to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xmlns="" id="{00000000-0008-0000-3000-000008000000}"/>
            </a:ext>
          </a:extLst>
        </xdr:cNvPr>
        <xdr:cNvSpPr txBox="1"/>
      </xdr:nvSpPr>
      <xdr:spPr>
        <a:xfrm>
          <a:off x="6877357" y="2999846"/>
          <a:ext cx="3242716" cy="1264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15363</xdr:colOff>
      <xdr:row>16</xdr:row>
      <xdr:rowOff>166490</xdr:rowOff>
    </xdr:from>
    <xdr:to>
      <xdr:col>3</xdr:col>
      <xdr:colOff>269193</xdr:colOff>
      <xdr:row>23</xdr:row>
      <xdr:rowOff>94099</xdr:rowOff>
    </xdr:to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xmlns="" id="{00000000-0008-0000-3000-000009000000}"/>
            </a:ext>
          </a:extLst>
        </xdr:cNvPr>
        <xdr:cNvSpPr txBox="1"/>
      </xdr:nvSpPr>
      <xdr:spPr>
        <a:xfrm>
          <a:off x="15363" y="3081140"/>
          <a:ext cx="2692230" cy="126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_________________________________________</a:t>
          </a:r>
        </a:p>
        <a:p>
          <a:pPr algn="ctr"/>
          <a:r>
            <a:rPr lang="es-MX" sz="1100" b="1"/>
            <a:t>LIC.</a:t>
          </a:r>
          <a:r>
            <a:rPr lang="es-MX" sz="1100" b="1" baseline="0"/>
            <a:t> MANUEL EDUARDO GARCÍA VALDEZ</a:t>
          </a:r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oneCellAnchor>
    <xdr:from>
      <xdr:col>3</xdr:col>
      <xdr:colOff>491614</xdr:colOff>
      <xdr:row>20</xdr:row>
      <xdr:rowOff>23045</xdr:rowOff>
    </xdr:from>
    <xdr:ext cx="3761607" cy="781240"/>
    <xdr:sp macro="" textlink="">
      <xdr:nvSpPr>
        <xdr:cNvPr id="15" name="14 CuadroTexto"/>
        <xdr:cNvSpPr txBox="1"/>
      </xdr:nvSpPr>
      <xdr:spPr>
        <a:xfrm>
          <a:off x="2930014" y="3699695"/>
          <a:ext cx="3761607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________________________________________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es-MX" sz="1100"/>
        </a:p>
      </xdr:txBody>
    </xdr:sp>
    <xdr:clientData/>
  </xdr:oneCellAnchor>
  <xdr:twoCellAnchor>
    <xdr:from>
      <xdr:col>1</xdr:col>
      <xdr:colOff>0</xdr:colOff>
      <xdr:row>30</xdr:row>
      <xdr:rowOff>19050</xdr:rowOff>
    </xdr:from>
    <xdr:to>
      <xdr:col>9</xdr:col>
      <xdr:colOff>190500</xdr:colOff>
      <xdr:row>34</xdr:row>
      <xdr:rowOff>1</xdr:rowOff>
    </xdr:to>
    <xdr:sp macro="" textlink="">
      <xdr:nvSpPr>
        <xdr:cNvPr id="22" name="CuadroTexto 1">
          <a:extLst>
            <a:ext uri="{FF2B5EF4-FFF2-40B4-BE49-F238E27FC236}">
              <a16:creationId xmlns:a16="http://schemas.microsoft.com/office/drawing/2014/main" xmlns="" id="{00000000-0008-0000-3100-000002000000}"/>
            </a:ext>
          </a:extLst>
        </xdr:cNvPr>
        <xdr:cNvSpPr txBox="1"/>
      </xdr:nvSpPr>
      <xdr:spPr>
        <a:xfrm>
          <a:off x="514350" y="971550"/>
          <a:ext cx="6972300" cy="1133476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PÚBLICA MUNICIPAL PERÍODO: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2021-2024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190500</xdr:colOff>
      <xdr:row>30</xdr:row>
      <xdr:rowOff>19051</xdr:rowOff>
    </xdr:from>
    <xdr:to>
      <xdr:col>13</xdr:col>
      <xdr:colOff>1</xdr:colOff>
      <xdr:row>34</xdr:row>
      <xdr:rowOff>2</xdr:rowOff>
    </xdr:to>
    <xdr:sp macro="" textlink="">
      <xdr:nvSpPr>
        <xdr:cNvPr id="23" name="CuadroTexto 3">
          <a:extLst>
            <a:ext uri="{FF2B5EF4-FFF2-40B4-BE49-F238E27FC236}">
              <a16:creationId xmlns:a16="http://schemas.microsoft.com/office/drawing/2014/main" xmlns="" id="{00000000-0008-0000-3100-000003000000}"/>
            </a:ext>
          </a:extLst>
        </xdr:cNvPr>
        <xdr:cNvSpPr txBox="1"/>
      </xdr:nvSpPr>
      <xdr:spPr>
        <a:xfrm>
          <a:off x="7486650" y="971551"/>
          <a:ext cx="2543176" cy="1133476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H. AYUNTAMIENTO  DE BÁCUM, SONORA</a:t>
          </a:r>
        </a:p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:DEPORTE</a:t>
          </a:r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DE JUNIO DEL 2023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</xdr:txBody>
    </xdr:sp>
    <xdr:clientData/>
  </xdr:twoCellAnchor>
  <xdr:twoCellAnchor>
    <xdr:from>
      <xdr:col>8</xdr:col>
      <xdr:colOff>242161</xdr:colOff>
      <xdr:row>45</xdr:row>
      <xdr:rowOff>191307</xdr:rowOff>
    </xdr:from>
    <xdr:to>
      <xdr:col>13</xdr:col>
      <xdr:colOff>32288</xdr:colOff>
      <xdr:row>53</xdr:row>
      <xdr:rowOff>129153</xdr:rowOff>
    </xdr:to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xmlns="" id="{00000000-0008-0000-3100-000007000000}"/>
            </a:ext>
          </a:extLst>
        </xdr:cNvPr>
        <xdr:cNvSpPr txBox="1"/>
      </xdr:nvSpPr>
      <xdr:spPr>
        <a:xfrm>
          <a:off x="6776311" y="4201332"/>
          <a:ext cx="3285802" cy="14618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C.P MARIAN CORTEZ HERRERA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SINDICO MUNICIPAL DEL H. AYUNTAMIENTO DE BACUM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12430</xdr:colOff>
      <xdr:row>46</xdr:row>
      <xdr:rowOff>89276</xdr:rowOff>
    </xdr:from>
    <xdr:to>
      <xdr:col>3</xdr:col>
      <xdr:colOff>371313</xdr:colOff>
      <xdr:row>53</xdr:row>
      <xdr:rowOff>45461</xdr:rowOff>
    </xdr:to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xmlns="" id="{00000000-0008-0000-3100-000008000000}"/>
            </a:ext>
          </a:extLst>
        </xdr:cNvPr>
        <xdr:cNvSpPr txBox="1"/>
      </xdr:nvSpPr>
      <xdr:spPr>
        <a:xfrm>
          <a:off x="526780" y="4289801"/>
          <a:ext cx="2673458" cy="1289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 sz="1100"/>
        </a:p>
        <a:p>
          <a:endParaRPr lang="es-MX" sz="900"/>
        </a:p>
        <a:p>
          <a:pPr algn="ctr"/>
          <a:r>
            <a:rPr lang="es-MX" sz="900"/>
            <a:t>_______________________________________</a:t>
          </a:r>
        </a:p>
        <a:p>
          <a:pPr algn="ctr"/>
          <a:r>
            <a:rPr lang="es-MX" sz="1100" b="1"/>
            <a:t>LIC.</a:t>
          </a:r>
          <a:r>
            <a:rPr lang="es-MX" sz="1100" b="1" baseline="0"/>
            <a:t> MANUEL EDUARDO GARCÍA VALDEZ</a:t>
          </a:r>
        </a:p>
        <a:p>
          <a:pPr algn="ctr"/>
          <a:r>
            <a:rPr lang="es-MX" sz="1100" b="1" baseline="0"/>
            <a:t>RESPONSABLE DE RESGUARDO </a:t>
          </a:r>
          <a:endParaRPr lang="es-MX" sz="1100" b="1"/>
        </a:p>
      </xdr:txBody>
    </xdr:sp>
    <xdr:clientData/>
  </xdr:twoCellAnchor>
  <xdr:twoCellAnchor editAs="oneCell">
    <xdr:from>
      <xdr:col>1</xdr:col>
      <xdr:colOff>200025</xdr:colOff>
      <xdr:row>30</xdr:row>
      <xdr:rowOff>114300</xdr:rowOff>
    </xdr:from>
    <xdr:to>
      <xdr:col>2</xdr:col>
      <xdr:colOff>339756</xdr:colOff>
      <xdr:row>34</xdr:row>
      <xdr:rowOff>147942</xdr:rowOff>
    </xdr:to>
    <xdr:pic>
      <xdr:nvPicPr>
        <xdr:cNvPr id="26" name="25 Imagen">
          <a:extLst>
            <a:ext uri="{FF2B5EF4-FFF2-40B4-BE49-F238E27FC236}">
              <a16:creationId xmlns:a16="http://schemas.microsoft.com/office/drawing/2014/main" xmlns="" id="{00000000-0008-0000-3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066800"/>
          <a:ext cx="901731" cy="776592"/>
        </a:xfrm>
        <a:prstGeom prst="rect">
          <a:avLst/>
        </a:prstGeom>
      </xdr:spPr>
    </xdr:pic>
    <xdr:clientData/>
  </xdr:twoCellAnchor>
  <xdr:oneCellAnchor>
    <xdr:from>
      <xdr:col>3</xdr:col>
      <xdr:colOff>290594</xdr:colOff>
      <xdr:row>49</xdr:row>
      <xdr:rowOff>72649</xdr:rowOff>
    </xdr:from>
    <xdr:ext cx="3761607" cy="609013"/>
    <xdr:sp macro="" textlink="">
      <xdr:nvSpPr>
        <xdr:cNvPr id="27" name="26 CuadroTexto"/>
        <xdr:cNvSpPr txBox="1"/>
      </xdr:nvSpPr>
      <xdr:spPr>
        <a:xfrm>
          <a:off x="3119519" y="4844674"/>
          <a:ext cx="3761607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________________________________________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                    ING. XIMENA GIL ROMERO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CONTRALOR MUNICIPAL DEL H. AYUNTAMIENTO DE BACUM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1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6"/>
  <sheetViews>
    <sheetView topLeftCell="A34" workbookViewId="0">
      <selection activeCell="P31" sqref="P31"/>
    </sheetView>
  </sheetViews>
  <sheetFormatPr baseColWidth="10" defaultRowHeight="15" x14ac:dyDescent="0.25"/>
  <cols>
    <col min="2" max="2" width="10.42578125" customWidth="1"/>
    <col min="3" max="3" width="18.140625" customWidth="1"/>
    <col min="4" max="4" width="13.85546875" customWidth="1"/>
    <col min="5" max="5" width="9.5703125" bestFit="1" customWidth="1"/>
    <col min="7" max="7" width="13.85546875" customWidth="1"/>
    <col min="8" max="8" width="9.140625" customWidth="1"/>
    <col min="9" max="9" width="21.140625" customWidth="1"/>
    <col min="11" max="11" width="12.5703125" bestFit="1" customWidth="1"/>
    <col min="12" max="12" width="8.5703125" customWidth="1"/>
    <col min="13" max="13" width="8.28515625" customWidth="1"/>
    <col min="14" max="14" width="8" customWidth="1"/>
  </cols>
  <sheetData>
    <row r="2" spans="2:16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6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018" t="s">
        <v>1845</v>
      </c>
      <c r="P3" s="1019"/>
    </row>
    <row r="4" spans="2:16" ht="15.75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020">
        <f>K12+I45+I77+I84+I94</f>
        <v>191268.03</v>
      </c>
      <c r="P4" s="1021"/>
    </row>
    <row r="5" spans="2:16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6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6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6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6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16" x14ac:dyDescent="0.25">
      <c r="B10" s="1027" t="s">
        <v>0</v>
      </c>
      <c r="C10" s="1027" t="s">
        <v>1</v>
      </c>
      <c r="D10" s="1027" t="s">
        <v>2</v>
      </c>
      <c r="E10" s="1027" t="s">
        <v>3</v>
      </c>
      <c r="F10" s="1027" t="s">
        <v>4</v>
      </c>
      <c r="G10" s="1027" t="s">
        <v>5</v>
      </c>
      <c r="H10" s="1027" t="s">
        <v>6</v>
      </c>
      <c r="I10" s="1027" t="s">
        <v>7</v>
      </c>
      <c r="J10" s="1027" t="s">
        <v>8</v>
      </c>
      <c r="K10" s="1027" t="s">
        <v>9</v>
      </c>
      <c r="L10" s="1027" t="s">
        <v>10</v>
      </c>
      <c r="M10" s="1027"/>
      <c r="N10" s="1027"/>
    </row>
    <row r="11" spans="2:16" x14ac:dyDescent="0.25">
      <c r="B11" s="1027"/>
      <c r="C11" s="1027"/>
      <c r="D11" s="1027"/>
      <c r="E11" s="1027"/>
      <c r="F11" s="1027"/>
      <c r="G11" s="1027"/>
      <c r="H11" s="1027"/>
      <c r="I11" s="1027"/>
      <c r="J11" s="1027"/>
      <c r="K11" s="1027"/>
      <c r="L11" s="2" t="s">
        <v>11</v>
      </c>
      <c r="M11" s="2" t="s">
        <v>12</v>
      </c>
      <c r="N11" s="2" t="s">
        <v>13</v>
      </c>
    </row>
    <row r="12" spans="2:16" x14ac:dyDescent="0.25">
      <c r="B12" s="3" t="s">
        <v>14</v>
      </c>
      <c r="C12" s="3" t="s">
        <v>15</v>
      </c>
      <c r="D12" s="3" t="s">
        <v>16</v>
      </c>
      <c r="E12" s="3" t="s">
        <v>17</v>
      </c>
      <c r="F12" s="3">
        <v>2011</v>
      </c>
      <c r="G12" s="3" t="s">
        <v>18</v>
      </c>
      <c r="H12" s="3" t="s">
        <v>19</v>
      </c>
      <c r="I12" s="3" t="s">
        <v>20</v>
      </c>
      <c r="J12" s="3" t="s">
        <v>21</v>
      </c>
      <c r="K12" s="4">
        <v>120880</v>
      </c>
      <c r="L12" s="5" t="s">
        <v>21</v>
      </c>
      <c r="M12" s="6"/>
      <c r="N12" s="6"/>
    </row>
    <row r="13" spans="2:16" x14ac:dyDescent="0.25">
      <c r="B13" s="1029" t="s">
        <v>22</v>
      </c>
      <c r="C13" s="1030"/>
      <c r="D13" s="1030"/>
      <c r="E13" s="1030"/>
      <c r="F13" s="1030"/>
      <c r="G13" s="1031"/>
      <c r="H13" s="1038" t="s">
        <v>23</v>
      </c>
      <c r="I13" s="1039"/>
      <c r="J13" s="1039"/>
      <c r="K13" s="1039"/>
      <c r="L13" s="1039"/>
      <c r="M13" s="1039"/>
      <c r="N13" s="1040"/>
    </row>
    <row r="14" spans="2:16" x14ac:dyDescent="0.25">
      <c r="B14" s="1032"/>
      <c r="C14" s="1033"/>
      <c r="D14" s="1033"/>
      <c r="E14" s="1033"/>
      <c r="F14" s="1033"/>
      <c r="G14" s="1034"/>
      <c r="H14" s="1041"/>
      <c r="I14" s="1042"/>
      <c r="J14" s="1042"/>
      <c r="K14" s="1042"/>
      <c r="L14" s="1042"/>
      <c r="M14" s="1042"/>
      <c r="N14" s="1043"/>
    </row>
    <row r="15" spans="2:16" x14ac:dyDescent="0.25">
      <c r="B15" s="1032"/>
      <c r="C15" s="1033"/>
      <c r="D15" s="1033"/>
      <c r="E15" s="1033"/>
      <c r="F15" s="1033"/>
      <c r="G15" s="1034"/>
      <c r="H15" s="1041"/>
      <c r="I15" s="1042"/>
      <c r="J15" s="1042"/>
      <c r="K15" s="1042"/>
      <c r="L15" s="1042"/>
      <c r="M15" s="1042"/>
      <c r="N15" s="1043"/>
    </row>
    <row r="16" spans="2:16" x14ac:dyDescent="0.25">
      <c r="B16" s="1035"/>
      <c r="C16" s="1036"/>
      <c r="D16" s="1036"/>
      <c r="E16" s="1036"/>
      <c r="F16" s="1036"/>
      <c r="G16" s="1037"/>
      <c r="H16" s="1044"/>
      <c r="I16" s="1045"/>
      <c r="J16" s="1045"/>
      <c r="K16" s="1045"/>
      <c r="L16" s="1045"/>
      <c r="M16" s="1045"/>
      <c r="N16" s="1046"/>
    </row>
    <row r="18" spans="2:14" x14ac:dyDescent="0.25">
      <c r="B18" s="1"/>
      <c r="C18" s="1"/>
      <c r="D18" s="7" t="s">
        <v>24</v>
      </c>
      <c r="E18" s="1"/>
      <c r="F18" s="1"/>
      <c r="G18" s="8" t="s">
        <v>25</v>
      </c>
      <c r="H18" s="1"/>
      <c r="I18" s="1"/>
      <c r="J18" s="1"/>
      <c r="K18" s="1"/>
      <c r="L18" s="7" t="s">
        <v>26</v>
      </c>
      <c r="M18" s="1"/>
      <c r="N18" s="1"/>
    </row>
    <row r="19" spans="2:14" x14ac:dyDescent="0.25">
      <c r="B19" s="1028" t="s">
        <v>27</v>
      </c>
      <c r="C19" s="1028"/>
      <c r="D19" s="1028"/>
      <c r="E19" s="1028"/>
      <c r="F19" s="1028"/>
      <c r="G19" s="8" t="s">
        <v>28</v>
      </c>
      <c r="H19" s="1"/>
      <c r="I19" s="1"/>
      <c r="J19" s="1028" t="s">
        <v>29</v>
      </c>
      <c r="K19" s="1028"/>
      <c r="L19" s="1028"/>
      <c r="M19" s="1028"/>
      <c r="N19" s="1028"/>
    </row>
    <row r="20" spans="2:14" x14ac:dyDescent="0.25">
      <c r="B20" s="1"/>
      <c r="C20" s="1"/>
      <c r="D20" s="9" t="s">
        <v>30</v>
      </c>
      <c r="E20" s="1"/>
      <c r="F20" s="1"/>
      <c r="G20" s="8" t="s">
        <v>31</v>
      </c>
      <c r="H20" s="1"/>
      <c r="I20" s="1"/>
      <c r="J20" s="1028" t="s">
        <v>32</v>
      </c>
      <c r="K20" s="1028"/>
      <c r="L20" s="1028"/>
      <c r="M20" s="1028"/>
      <c r="N20" s="1028"/>
    </row>
    <row r="21" spans="2:14" x14ac:dyDescent="0.25">
      <c r="B21" s="1"/>
      <c r="C21" s="1"/>
      <c r="D21" s="9" t="s">
        <v>33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2:14" x14ac:dyDescent="0.25">
      <c r="B22" s="1"/>
      <c r="C22" s="1"/>
      <c r="D22" s="9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x14ac:dyDescent="0.25">
      <c r="B23" s="1"/>
      <c r="C23" s="1"/>
      <c r="D23" s="9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9" spans="2:14" x14ac:dyDescent="0.25">
      <c r="B29" s="10"/>
      <c r="C29" s="10"/>
      <c r="D29" s="11"/>
      <c r="E29" s="11"/>
      <c r="I29" s="12"/>
      <c r="L29" s="13"/>
      <c r="M29" s="11"/>
    </row>
    <row r="30" spans="2:14" x14ac:dyDescent="0.25">
      <c r="B30" s="10"/>
      <c r="C30" s="10"/>
      <c r="D30" s="11"/>
      <c r="E30" s="11"/>
      <c r="I30" s="12"/>
      <c r="L30" s="13"/>
      <c r="M30" s="11"/>
    </row>
    <row r="31" spans="2:14" x14ac:dyDescent="0.25">
      <c r="B31" s="10"/>
      <c r="C31" s="10"/>
      <c r="D31" s="11"/>
      <c r="E31" s="11"/>
      <c r="I31" s="12"/>
      <c r="L31" s="13"/>
      <c r="M31" s="11"/>
    </row>
    <row r="32" spans="2:14" ht="15.75" thickBot="1" x14ac:dyDescent="0.3">
      <c r="B32" s="10"/>
      <c r="C32" s="10"/>
      <c r="D32" s="11"/>
      <c r="E32" s="11"/>
      <c r="I32" s="12"/>
      <c r="L32" s="13"/>
      <c r="M32" s="11"/>
    </row>
    <row r="33" spans="2:13" ht="15.75" thickTop="1" x14ac:dyDescent="0.25">
      <c r="B33" s="1014" t="s">
        <v>34</v>
      </c>
      <c r="C33" s="1016" t="s">
        <v>35</v>
      </c>
      <c r="D33" s="1016" t="s">
        <v>6</v>
      </c>
      <c r="E33" s="1016" t="s">
        <v>3</v>
      </c>
      <c r="F33" s="1016" t="s">
        <v>4</v>
      </c>
      <c r="G33" s="1016" t="s">
        <v>7</v>
      </c>
      <c r="H33" s="1016" t="s">
        <v>36</v>
      </c>
      <c r="I33" s="1007" t="s">
        <v>37</v>
      </c>
      <c r="J33" s="1009" t="s">
        <v>8</v>
      </c>
      <c r="K33" s="1011" t="s">
        <v>38</v>
      </c>
      <c r="L33" s="1011"/>
      <c r="M33" s="1011"/>
    </row>
    <row r="34" spans="2:13" ht="25.5" customHeight="1" x14ac:dyDescent="0.25">
      <c r="B34" s="1015"/>
      <c r="C34" s="1017"/>
      <c r="D34" s="1017"/>
      <c r="E34" s="1017"/>
      <c r="F34" s="1017"/>
      <c r="G34" s="1017"/>
      <c r="H34" s="1017"/>
      <c r="I34" s="1008"/>
      <c r="J34" s="1010"/>
      <c r="K34" s="707" t="s">
        <v>39</v>
      </c>
      <c r="L34" s="707" t="s">
        <v>40</v>
      </c>
      <c r="M34" s="707" t="s">
        <v>41</v>
      </c>
    </row>
    <row r="35" spans="2:13" x14ac:dyDescent="0.25">
      <c r="B35" s="21" t="s">
        <v>42</v>
      </c>
      <c r="C35" s="18" t="s">
        <v>43</v>
      </c>
      <c r="D35" s="19" t="s">
        <v>44</v>
      </c>
      <c r="E35" s="20" t="s">
        <v>45</v>
      </c>
      <c r="F35" s="20" t="s">
        <v>45</v>
      </c>
      <c r="G35" s="21" t="s">
        <v>46</v>
      </c>
      <c r="H35" s="22" t="s">
        <v>47</v>
      </c>
      <c r="I35" s="23">
        <v>6200</v>
      </c>
      <c r="J35" s="21" t="s">
        <v>48</v>
      </c>
      <c r="K35" s="21"/>
      <c r="L35" s="21" t="s">
        <v>21</v>
      </c>
      <c r="M35" s="21"/>
    </row>
    <row r="36" spans="2:13" ht="23.25" x14ac:dyDescent="0.25">
      <c r="B36" s="21" t="s">
        <v>49</v>
      </c>
      <c r="C36" s="18" t="s">
        <v>50</v>
      </c>
      <c r="D36" s="19" t="s">
        <v>44</v>
      </c>
      <c r="E36" s="20" t="s">
        <v>45</v>
      </c>
      <c r="F36" s="20" t="s">
        <v>45</v>
      </c>
      <c r="G36" s="21" t="s">
        <v>46</v>
      </c>
      <c r="H36" s="22" t="s">
        <v>51</v>
      </c>
      <c r="I36" s="23">
        <v>600</v>
      </c>
      <c r="J36" s="21" t="s">
        <v>48</v>
      </c>
      <c r="K36" s="21"/>
      <c r="L36" s="21" t="s">
        <v>21</v>
      </c>
      <c r="M36" s="21"/>
    </row>
    <row r="37" spans="2:13" x14ac:dyDescent="0.25">
      <c r="B37" s="21" t="s">
        <v>42</v>
      </c>
      <c r="C37" s="24" t="s">
        <v>52</v>
      </c>
      <c r="D37" s="19" t="s">
        <v>44</v>
      </c>
      <c r="E37" s="20" t="s">
        <v>45</v>
      </c>
      <c r="F37" s="20" t="s">
        <v>45</v>
      </c>
      <c r="G37" s="21" t="s">
        <v>46</v>
      </c>
      <c r="H37" s="22" t="s">
        <v>53</v>
      </c>
      <c r="I37" s="23">
        <v>4700</v>
      </c>
      <c r="J37" s="21" t="s">
        <v>48</v>
      </c>
      <c r="K37" s="21"/>
      <c r="L37" s="21" t="s">
        <v>21</v>
      </c>
      <c r="M37" s="21"/>
    </row>
    <row r="38" spans="2:13" x14ac:dyDescent="0.25">
      <c r="B38" s="21" t="s">
        <v>54</v>
      </c>
      <c r="C38" s="24" t="s">
        <v>55</v>
      </c>
      <c r="D38" s="19" t="s">
        <v>56</v>
      </c>
      <c r="E38" s="20" t="s">
        <v>45</v>
      </c>
      <c r="F38" s="20" t="s">
        <v>45</v>
      </c>
      <c r="G38" s="21" t="s">
        <v>46</v>
      </c>
      <c r="H38" s="22" t="s">
        <v>57</v>
      </c>
      <c r="I38" s="23">
        <v>900</v>
      </c>
      <c r="J38" s="21" t="s">
        <v>48</v>
      </c>
      <c r="K38" s="21"/>
      <c r="L38" s="21" t="s">
        <v>21</v>
      </c>
      <c r="M38" s="21"/>
    </row>
    <row r="39" spans="2:13" x14ac:dyDescent="0.25">
      <c r="B39" s="21" t="s">
        <v>42</v>
      </c>
      <c r="C39" s="24" t="s">
        <v>58</v>
      </c>
      <c r="D39" s="19" t="s">
        <v>59</v>
      </c>
      <c r="E39" s="20" t="s">
        <v>45</v>
      </c>
      <c r="F39" s="20" t="s">
        <v>45</v>
      </c>
      <c r="G39" s="21" t="s">
        <v>46</v>
      </c>
      <c r="H39" s="22" t="s">
        <v>60</v>
      </c>
      <c r="I39" s="23">
        <v>250</v>
      </c>
      <c r="J39" s="21" t="s">
        <v>48</v>
      </c>
      <c r="K39" s="21"/>
      <c r="L39" s="21" t="s">
        <v>21</v>
      </c>
      <c r="M39" s="21"/>
    </row>
    <row r="40" spans="2:13" x14ac:dyDescent="0.25">
      <c r="B40" s="21" t="s">
        <v>42</v>
      </c>
      <c r="C40" s="24" t="s">
        <v>52</v>
      </c>
      <c r="D40" s="19" t="s">
        <v>44</v>
      </c>
      <c r="E40" s="20" t="s">
        <v>45</v>
      </c>
      <c r="F40" s="20" t="s">
        <v>45</v>
      </c>
      <c r="G40" s="21" t="s">
        <v>46</v>
      </c>
      <c r="H40" s="22" t="s">
        <v>61</v>
      </c>
      <c r="I40" s="23">
        <v>4700</v>
      </c>
      <c r="J40" s="21" t="s">
        <v>48</v>
      </c>
      <c r="K40" s="21"/>
      <c r="L40" s="21" t="s">
        <v>21</v>
      </c>
      <c r="M40" s="24"/>
    </row>
    <row r="41" spans="2:13" x14ac:dyDescent="0.25">
      <c r="B41" s="21" t="s">
        <v>54</v>
      </c>
      <c r="C41" s="24" t="s">
        <v>62</v>
      </c>
      <c r="D41" s="19" t="s">
        <v>63</v>
      </c>
      <c r="E41" s="20" t="s">
        <v>45</v>
      </c>
      <c r="F41" s="20" t="s">
        <v>45</v>
      </c>
      <c r="G41" s="21" t="s">
        <v>46</v>
      </c>
      <c r="H41" s="22" t="s">
        <v>64</v>
      </c>
      <c r="I41" s="23">
        <v>600</v>
      </c>
      <c r="J41" s="21" t="s">
        <v>48</v>
      </c>
      <c r="K41" s="21"/>
      <c r="L41" s="21" t="s">
        <v>21</v>
      </c>
      <c r="M41" s="24"/>
    </row>
    <row r="42" spans="2:13" x14ac:dyDescent="0.25">
      <c r="B42" s="21" t="s">
        <v>42</v>
      </c>
      <c r="C42" s="24" t="s">
        <v>65</v>
      </c>
      <c r="D42" s="20" t="s">
        <v>66</v>
      </c>
      <c r="E42" s="19" t="s">
        <v>67</v>
      </c>
      <c r="F42" s="19" t="s">
        <v>45</v>
      </c>
      <c r="G42" s="21" t="s">
        <v>46</v>
      </c>
      <c r="H42" s="25" t="s">
        <v>68</v>
      </c>
      <c r="I42" s="26">
        <v>2350</v>
      </c>
      <c r="J42" s="21" t="s">
        <v>48</v>
      </c>
      <c r="K42" s="21"/>
      <c r="L42" s="21" t="s">
        <v>21</v>
      </c>
      <c r="M42" s="21"/>
    </row>
    <row r="43" spans="2:13" x14ac:dyDescent="0.25">
      <c r="B43" s="21" t="s">
        <v>42</v>
      </c>
      <c r="C43" s="24" t="s">
        <v>69</v>
      </c>
      <c r="D43" s="27" t="s">
        <v>63</v>
      </c>
      <c r="E43" s="27" t="s">
        <v>45</v>
      </c>
      <c r="F43" s="27" t="s">
        <v>45</v>
      </c>
      <c r="G43" s="21" t="s">
        <v>46</v>
      </c>
      <c r="H43" s="28" t="s">
        <v>70</v>
      </c>
      <c r="I43" s="29">
        <v>100</v>
      </c>
      <c r="J43" s="21" t="s">
        <v>48</v>
      </c>
      <c r="K43" s="30"/>
      <c r="L43" s="30" t="s">
        <v>21</v>
      </c>
      <c r="M43" s="30"/>
    </row>
    <row r="44" spans="2:13" x14ac:dyDescent="0.25">
      <c r="B44" s="21" t="s">
        <v>42</v>
      </c>
      <c r="C44" s="24" t="s">
        <v>71</v>
      </c>
      <c r="D44" s="27" t="s">
        <v>19</v>
      </c>
      <c r="E44" s="27" t="s">
        <v>45</v>
      </c>
      <c r="F44" s="27" t="s">
        <v>45</v>
      </c>
      <c r="G44" s="21" t="s">
        <v>46</v>
      </c>
      <c r="H44" s="28" t="s">
        <v>72</v>
      </c>
      <c r="I44" s="29">
        <v>500</v>
      </c>
      <c r="J44" s="21" t="s">
        <v>48</v>
      </c>
      <c r="K44" s="30"/>
      <c r="L44" s="30" t="s">
        <v>21</v>
      </c>
      <c r="M44" s="30"/>
    </row>
    <row r="45" spans="2:13" x14ac:dyDescent="0.25">
      <c r="B45" s="21"/>
      <c r="C45" s="24"/>
      <c r="D45" s="27"/>
      <c r="E45" s="27"/>
      <c r="F45" s="27"/>
      <c r="G45" s="21"/>
      <c r="H45" s="28"/>
      <c r="I45" s="830">
        <f>SUM(I35:I44)</f>
        <v>20900</v>
      </c>
      <c r="J45" s="21"/>
      <c r="K45" s="30"/>
      <c r="L45" s="30"/>
      <c r="M45" s="30"/>
    </row>
    <row r="46" spans="2:13" x14ac:dyDescent="0.25">
      <c r="B46" s="1012" t="s">
        <v>73</v>
      </c>
      <c r="C46" s="1012"/>
      <c r="D46" s="1012"/>
      <c r="E46" s="1012"/>
      <c r="F46" s="1013" t="s">
        <v>23</v>
      </c>
      <c r="G46" s="1013"/>
      <c r="H46" s="1013"/>
      <c r="I46" s="1013"/>
      <c r="J46" s="1013"/>
      <c r="K46" s="1013"/>
      <c r="L46" s="1013"/>
      <c r="M46" s="1013"/>
    </row>
    <row r="47" spans="2:13" x14ac:dyDescent="0.25">
      <c r="B47" s="1012"/>
      <c r="C47" s="1012"/>
      <c r="D47" s="1012"/>
      <c r="E47" s="1012"/>
      <c r="F47" s="1013"/>
      <c r="G47" s="1013"/>
      <c r="H47" s="1013"/>
      <c r="I47" s="1013"/>
      <c r="J47" s="1013"/>
      <c r="K47" s="1013"/>
      <c r="L47" s="1013"/>
      <c r="M47" s="1013"/>
    </row>
    <row r="48" spans="2:13" x14ac:dyDescent="0.25">
      <c r="B48" s="1012"/>
      <c r="C48" s="1012"/>
      <c r="D48" s="1012"/>
      <c r="E48" s="1012"/>
      <c r="F48" s="1013"/>
      <c r="G48" s="1013"/>
      <c r="H48" s="1013"/>
      <c r="I48" s="1013"/>
      <c r="J48" s="1013"/>
      <c r="K48" s="1013"/>
      <c r="L48" s="1013"/>
      <c r="M48" s="1013"/>
    </row>
    <row r="49" spans="2:13" x14ac:dyDescent="0.25">
      <c r="B49" s="1012"/>
      <c r="C49" s="1012"/>
      <c r="D49" s="1012"/>
      <c r="E49" s="1012"/>
      <c r="F49" s="1013"/>
      <c r="G49" s="1013"/>
      <c r="H49" s="1013"/>
      <c r="I49" s="1013"/>
      <c r="J49" s="1013"/>
      <c r="K49" s="1013"/>
      <c r="L49" s="1013"/>
      <c r="M49" s="1013"/>
    </row>
    <row r="50" spans="2:13" x14ac:dyDescent="0.25">
      <c r="B50" s="31"/>
      <c r="C50" s="31"/>
      <c r="D50" s="31"/>
      <c r="E50" s="31"/>
      <c r="F50" s="31"/>
      <c r="G50" s="31"/>
      <c r="H50" s="31"/>
      <c r="I50" s="32"/>
      <c r="J50" s="31"/>
      <c r="K50" s="31"/>
      <c r="L50" s="31"/>
      <c r="M50" s="31"/>
    </row>
    <row r="51" spans="2:13" x14ac:dyDescent="0.25">
      <c r="I51" s="12"/>
    </row>
    <row r="52" spans="2:13" x14ac:dyDescent="0.25">
      <c r="I52" s="12"/>
    </row>
    <row r="53" spans="2:13" x14ac:dyDescent="0.25">
      <c r="I53" s="12"/>
    </row>
    <row r="54" spans="2:13" x14ac:dyDescent="0.25">
      <c r="B54" s="33"/>
      <c r="C54" s="33"/>
      <c r="D54" s="33"/>
      <c r="E54" s="33"/>
      <c r="F54" s="33"/>
      <c r="G54" s="33"/>
      <c r="H54" s="33"/>
      <c r="I54" s="34"/>
      <c r="J54" s="33"/>
      <c r="K54" s="33"/>
      <c r="L54" s="33"/>
      <c r="M54" s="33"/>
    </row>
    <row r="55" spans="2:13" x14ac:dyDescent="0.25">
      <c r="I55" s="12"/>
    </row>
    <row r="56" spans="2:13" x14ac:dyDescent="0.25">
      <c r="I56" s="12"/>
    </row>
    <row r="57" spans="2:13" x14ac:dyDescent="0.25">
      <c r="I57" s="12"/>
    </row>
    <row r="58" spans="2:13" x14ac:dyDescent="0.25">
      <c r="I58" s="12"/>
    </row>
    <row r="63" spans="2:13" x14ac:dyDescent="0.25">
      <c r="B63" s="10"/>
      <c r="C63" s="10"/>
      <c r="D63" s="11"/>
      <c r="E63" s="11"/>
      <c r="I63" s="12"/>
      <c r="L63" s="13"/>
      <c r="M63" s="11"/>
    </row>
    <row r="64" spans="2:13" x14ac:dyDescent="0.25">
      <c r="B64" s="10"/>
      <c r="C64" s="10"/>
      <c r="D64" s="11"/>
      <c r="E64" s="11"/>
      <c r="I64" s="12"/>
      <c r="L64" s="13"/>
      <c r="M64" s="11"/>
    </row>
    <row r="65" spans="1:13" ht="15.75" thickBot="1" x14ac:dyDescent="0.3">
      <c r="B65" s="10"/>
      <c r="C65" s="10"/>
      <c r="D65" s="11"/>
      <c r="E65" s="11"/>
      <c r="I65" s="12"/>
      <c r="L65" s="13"/>
      <c r="M65" s="11"/>
    </row>
    <row r="66" spans="1:13" ht="16.5" thickTop="1" thickBot="1" x14ac:dyDescent="0.3">
      <c r="B66" s="1014" t="s">
        <v>74</v>
      </c>
      <c r="C66" s="1016" t="s">
        <v>35</v>
      </c>
      <c r="D66" s="1016" t="s">
        <v>6</v>
      </c>
      <c r="E66" s="1016" t="s">
        <v>3</v>
      </c>
      <c r="F66" s="1016" t="s">
        <v>4</v>
      </c>
      <c r="G66" s="1016" t="s">
        <v>7</v>
      </c>
      <c r="H66" s="1016" t="s">
        <v>36</v>
      </c>
      <c r="I66" s="1007" t="s">
        <v>75</v>
      </c>
      <c r="J66" s="1009" t="s">
        <v>76</v>
      </c>
      <c r="K66" s="1025" t="s">
        <v>38</v>
      </c>
      <c r="L66" s="1026"/>
      <c r="M66" s="1026"/>
    </row>
    <row r="67" spans="1:13" ht="27" customHeight="1" x14ac:dyDescent="0.25">
      <c r="B67" s="1015"/>
      <c r="C67" s="1017"/>
      <c r="D67" s="1017"/>
      <c r="E67" s="1017"/>
      <c r="F67" s="1017"/>
      <c r="G67" s="1017"/>
      <c r="H67" s="1017"/>
      <c r="I67" s="1008"/>
      <c r="J67" s="1010"/>
      <c r="K67" s="35" t="s">
        <v>11</v>
      </c>
      <c r="L67" s="35" t="s">
        <v>12</v>
      </c>
      <c r="M67" s="36" t="s">
        <v>13</v>
      </c>
    </row>
    <row r="68" spans="1:13" x14ac:dyDescent="0.25">
      <c r="B68" s="1006" t="s">
        <v>77</v>
      </c>
      <c r="C68" s="1006"/>
      <c r="D68" s="1006"/>
      <c r="E68" s="1006"/>
      <c r="F68" s="1006"/>
      <c r="G68" s="1006"/>
      <c r="H68" s="1006"/>
      <c r="I68" s="1006"/>
      <c r="J68" s="1006"/>
      <c r="K68" s="1006"/>
      <c r="L68" s="1006"/>
      <c r="M68" s="1006"/>
    </row>
    <row r="69" spans="1:13" x14ac:dyDescent="0.25">
      <c r="A69" s="235"/>
      <c r="B69" s="21" t="s">
        <v>78</v>
      </c>
      <c r="C69" s="24" t="s">
        <v>1913</v>
      </c>
      <c r="D69" s="21" t="s">
        <v>63</v>
      </c>
      <c r="E69" s="21" t="s">
        <v>80</v>
      </c>
      <c r="F69" s="21" t="s">
        <v>45</v>
      </c>
      <c r="G69" s="21" t="s">
        <v>1914</v>
      </c>
      <c r="H69" s="22" t="s">
        <v>81</v>
      </c>
      <c r="I69" s="834">
        <v>18841.150000000001</v>
      </c>
      <c r="J69" s="21" t="s">
        <v>48</v>
      </c>
      <c r="K69" s="21" t="s">
        <v>21</v>
      </c>
      <c r="L69" s="21"/>
      <c r="M69" s="21"/>
    </row>
    <row r="70" spans="1:13" x14ac:dyDescent="0.25">
      <c r="A70" s="235"/>
      <c r="B70" s="21" t="s">
        <v>78</v>
      </c>
      <c r="C70" s="24" t="s">
        <v>82</v>
      </c>
      <c r="D70" s="21" t="s">
        <v>63</v>
      </c>
      <c r="E70" s="21" t="s">
        <v>80</v>
      </c>
      <c r="F70" s="21" t="s">
        <v>45</v>
      </c>
      <c r="G70" s="21" t="s">
        <v>1915</v>
      </c>
      <c r="H70" s="22" t="s">
        <v>83</v>
      </c>
      <c r="I70" s="835"/>
      <c r="J70" s="21" t="s">
        <v>48</v>
      </c>
      <c r="K70" s="21" t="s">
        <v>21</v>
      </c>
      <c r="L70" s="21"/>
      <c r="M70" s="21"/>
    </row>
    <row r="71" spans="1:13" x14ac:dyDescent="0.25">
      <c r="A71" s="235"/>
      <c r="B71" s="21" t="s">
        <v>78</v>
      </c>
      <c r="C71" s="24" t="s">
        <v>84</v>
      </c>
      <c r="D71" s="21" t="s">
        <v>63</v>
      </c>
      <c r="E71" s="21" t="s">
        <v>80</v>
      </c>
      <c r="F71" s="21" t="s">
        <v>45</v>
      </c>
      <c r="G71" s="21" t="s">
        <v>1916</v>
      </c>
      <c r="H71" s="22" t="s">
        <v>85</v>
      </c>
      <c r="I71" s="835"/>
      <c r="J71" s="21" t="s">
        <v>48</v>
      </c>
      <c r="K71" s="21" t="s">
        <v>21</v>
      </c>
      <c r="L71" s="21"/>
      <c r="M71" s="21"/>
    </row>
    <row r="72" spans="1:13" x14ac:dyDescent="0.25">
      <c r="A72" s="235"/>
      <c r="B72" s="21" t="s">
        <v>42</v>
      </c>
      <c r="C72" s="24" t="s">
        <v>86</v>
      </c>
      <c r="D72" s="21" t="s">
        <v>87</v>
      </c>
      <c r="E72" s="21" t="s">
        <v>80</v>
      </c>
      <c r="F72" s="21" t="s">
        <v>45</v>
      </c>
      <c r="G72" s="21" t="s">
        <v>1917</v>
      </c>
      <c r="H72" s="22" t="s">
        <v>88</v>
      </c>
      <c r="I72" s="836"/>
      <c r="J72" s="21" t="s">
        <v>48</v>
      </c>
      <c r="K72" s="21" t="s">
        <v>21</v>
      </c>
      <c r="L72" s="21"/>
      <c r="M72" s="21"/>
    </row>
    <row r="73" spans="1:13" x14ac:dyDescent="0.25">
      <c r="B73" s="21" t="s">
        <v>42</v>
      </c>
      <c r="C73" s="24" t="s">
        <v>89</v>
      </c>
      <c r="D73" s="21" t="s">
        <v>63</v>
      </c>
      <c r="E73" s="37" t="s">
        <v>90</v>
      </c>
      <c r="F73" s="21" t="s">
        <v>91</v>
      </c>
      <c r="G73" s="21" t="s">
        <v>46</v>
      </c>
      <c r="H73" s="22" t="s">
        <v>60</v>
      </c>
      <c r="I73" s="23">
        <v>150</v>
      </c>
      <c r="J73" s="21" t="s">
        <v>48</v>
      </c>
      <c r="K73" s="21"/>
      <c r="L73" s="21" t="s">
        <v>21</v>
      </c>
      <c r="M73" s="21"/>
    </row>
    <row r="74" spans="1:13" ht="23.25" x14ac:dyDescent="0.25">
      <c r="B74" s="21" t="s">
        <v>42</v>
      </c>
      <c r="C74" s="19" t="s">
        <v>92</v>
      </c>
      <c r="D74" s="21" t="s">
        <v>93</v>
      </c>
      <c r="E74" s="21" t="s">
        <v>94</v>
      </c>
      <c r="F74" s="21" t="s">
        <v>95</v>
      </c>
      <c r="G74" s="37" t="s">
        <v>1882</v>
      </c>
      <c r="H74" s="22" t="s">
        <v>1883</v>
      </c>
      <c r="I74" s="692">
        <v>7022</v>
      </c>
      <c r="J74" s="21" t="s">
        <v>48</v>
      </c>
      <c r="K74" s="21" t="s">
        <v>21</v>
      </c>
      <c r="L74" s="21"/>
      <c r="M74" s="21"/>
    </row>
    <row r="75" spans="1:13" x14ac:dyDescent="0.25">
      <c r="B75" s="21" t="s">
        <v>96</v>
      </c>
      <c r="C75" s="24" t="s">
        <v>97</v>
      </c>
      <c r="D75" s="21" t="s">
        <v>63</v>
      </c>
      <c r="E75" s="37" t="s">
        <v>98</v>
      </c>
      <c r="F75" s="37" t="s">
        <v>45</v>
      </c>
      <c r="G75" s="21" t="s">
        <v>46</v>
      </c>
      <c r="H75" s="25" t="s">
        <v>99</v>
      </c>
      <c r="I75" s="26">
        <v>250</v>
      </c>
      <c r="J75" s="21" t="s">
        <v>48</v>
      </c>
      <c r="K75" s="21"/>
      <c r="L75" s="21" t="s">
        <v>21</v>
      </c>
      <c r="M75" s="21"/>
    </row>
    <row r="76" spans="1:13" x14ac:dyDescent="0.25">
      <c r="B76" s="21" t="s">
        <v>105</v>
      </c>
      <c r="C76" s="24" t="s">
        <v>89</v>
      </c>
      <c r="D76" s="37" t="s">
        <v>63</v>
      </c>
      <c r="E76" s="21" t="s">
        <v>106</v>
      </c>
      <c r="F76" s="21" t="s">
        <v>45</v>
      </c>
      <c r="G76" s="21" t="s">
        <v>46</v>
      </c>
      <c r="H76" s="22" t="s">
        <v>68</v>
      </c>
      <c r="I76" s="23">
        <v>150</v>
      </c>
      <c r="J76" s="21" t="s">
        <v>48</v>
      </c>
      <c r="K76" s="21"/>
      <c r="L76" s="21" t="s">
        <v>21</v>
      </c>
      <c r="M76" s="21"/>
    </row>
    <row r="77" spans="1:13" x14ac:dyDescent="0.25">
      <c r="B77" s="237"/>
      <c r="C77" s="837"/>
      <c r="D77" s="695"/>
      <c r="E77" s="696"/>
      <c r="F77" s="696"/>
      <c r="G77" s="696"/>
      <c r="H77" s="838"/>
      <c r="I77" s="930">
        <f>SUM(I69:I76)</f>
        <v>26413.15</v>
      </c>
      <c r="J77" s="696"/>
      <c r="K77" s="696"/>
      <c r="L77" s="696"/>
      <c r="M77" s="697"/>
    </row>
    <row r="78" spans="1:13" x14ac:dyDescent="0.25">
      <c r="B78" s="1022" t="s">
        <v>100</v>
      </c>
      <c r="C78" s="1023"/>
      <c r="D78" s="1023"/>
      <c r="E78" s="1023"/>
      <c r="F78" s="1023"/>
      <c r="G78" s="1023"/>
      <c r="H78" s="1023"/>
      <c r="I78" s="1023"/>
      <c r="J78" s="1023"/>
      <c r="K78" s="1023"/>
      <c r="L78" s="1023"/>
      <c r="M78" s="1024"/>
    </row>
    <row r="79" spans="1:13" x14ac:dyDescent="0.25">
      <c r="B79" s="21" t="s">
        <v>42</v>
      </c>
      <c r="C79" s="24" t="s">
        <v>101</v>
      </c>
      <c r="D79" s="21" t="s">
        <v>63</v>
      </c>
      <c r="E79" s="21" t="s">
        <v>441</v>
      </c>
      <c r="F79" s="21" t="s">
        <v>1959</v>
      </c>
      <c r="G79" s="21" t="s">
        <v>1958</v>
      </c>
      <c r="H79" s="22">
        <v>12</v>
      </c>
      <c r="I79" s="23">
        <v>0</v>
      </c>
      <c r="J79" s="21" t="s">
        <v>48</v>
      </c>
      <c r="K79" s="21"/>
      <c r="L79" s="21" t="s">
        <v>21</v>
      </c>
      <c r="M79" s="21"/>
    </row>
    <row r="80" spans="1:13" x14ac:dyDescent="0.25">
      <c r="B80" s="21" t="s">
        <v>42</v>
      </c>
      <c r="C80" s="24" t="s">
        <v>82</v>
      </c>
      <c r="D80" s="21" t="s">
        <v>63</v>
      </c>
      <c r="E80" s="21" t="s">
        <v>103</v>
      </c>
      <c r="F80" s="21" t="s">
        <v>260</v>
      </c>
      <c r="G80" s="21" t="s">
        <v>1960</v>
      </c>
      <c r="H80" s="22" t="s">
        <v>61</v>
      </c>
      <c r="I80" s="23">
        <v>200</v>
      </c>
      <c r="J80" s="21" t="s">
        <v>48</v>
      </c>
      <c r="K80" s="21"/>
      <c r="L80" s="21" t="s">
        <v>21</v>
      </c>
      <c r="M80" s="21"/>
    </row>
    <row r="81" spans="1:17" x14ac:dyDescent="0.25">
      <c r="B81" s="21" t="s">
        <v>42</v>
      </c>
      <c r="C81" s="24" t="s">
        <v>84</v>
      </c>
      <c r="D81" s="21" t="s">
        <v>63</v>
      </c>
      <c r="E81" s="21" t="s">
        <v>103</v>
      </c>
      <c r="F81" s="21" t="s">
        <v>45</v>
      </c>
      <c r="G81" s="21" t="s">
        <v>46</v>
      </c>
      <c r="H81" s="22" t="s">
        <v>64</v>
      </c>
      <c r="I81" s="23">
        <v>50</v>
      </c>
      <c r="J81" s="21" t="s">
        <v>48</v>
      </c>
      <c r="K81" s="21"/>
      <c r="L81" s="21" t="s">
        <v>21</v>
      </c>
      <c r="M81" s="21"/>
    </row>
    <row r="82" spans="1:17" x14ac:dyDescent="0.25">
      <c r="B82" s="21" t="s">
        <v>42</v>
      </c>
      <c r="C82" s="24" t="s">
        <v>86</v>
      </c>
      <c r="D82" s="37" t="s">
        <v>63</v>
      </c>
      <c r="E82" s="21" t="s">
        <v>269</v>
      </c>
      <c r="F82" s="21" t="s">
        <v>45</v>
      </c>
      <c r="G82" s="21" t="s">
        <v>46</v>
      </c>
      <c r="H82" s="22">
        <v>13</v>
      </c>
      <c r="I82" s="23">
        <v>800</v>
      </c>
      <c r="J82" s="21" t="s">
        <v>48</v>
      </c>
      <c r="K82" s="21"/>
      <c r="L82" s="21" t="s">
        <v>21</v>
      </c>
      <c r="M82" s="21"/>
      <c r="Q82" s="691"/>
    </row>
    <row r="83" spans="1:17" x14ac:dyDescent="0.25">
      <c r="B83" s="21" t="s">
        <v>42</v>
      </c>
      <c r="C83" s="24" t="s">
        <v>89</v>
      </c>
      <c r="D83" s="21" t="s">
        <v>66</v>
      </c>
      <c r="E83" s="21" t="s">
        <v>106</v>
      </c>
      <c r="F83" s="21" t="s">
        <v>45</v>
      </c>
      <c r="G83" s="21" t="s">
        <v>46</v>
      </c>
      <c r="H83" s="22">
        <v>14</v>
      </c>
      <c r="I83" s="23">
        <v>150</v>
      </c>
      <c r="J83" s="21" t="s">
        <v>48</v>
      </c>
      <c r="K83" s="21"/>
      <c r="L83" s="21" t="s">
        <v>21</v>
      </c>
      <c r="M83" s="21"/>
    </row>
    <row r="84" spans="1:17" x14ac:dyDescent="0.25">
      <c r="B84" s="237"/>
      <c r="C84" s="837"/>
      <c r="D84" s="696"/>
      <c r="E84" s="696"/>
      <c r="F84" s="696"/>
      <c r="G84" s="696"/>
      <c r="H84" s="838"/>
      <c r="I84" s="930">
        <f>SUM(I79:I83)</f>
        <v>1200</v>
      </c>
      <c r="J84" s="696"/>
      <c r="K84" s="696"/>
      <c r="L84" s="696"/>
      <c r="M84" s="697"/>
    </row>
    <row r="85" spans="1:17" x14ac:dyDescent="0.25">
      <c r="B85" s="1022" t="s">
        <v>16</v>
      </c>
      <c r="C85" s="1023"/>
      <c r="D85" s="1023"/>
      <c r="E85" s="1023"/>
      <c r="F85" s="1023"/>
      <c r="G85" s="1023"/>
      <c r="H85" s="1023"/>
      <c r="I85" s="1023"/>
      <c r="J85" s="1023"/>
      <c r="K85" s="1023"/>
      <c r="L85" s="1023"/>
      <c r="M85" s="1024"/>
    </row>
    <row r="86" spans="1:17" x14ac:dyDescent="0.25">
      <c r="A86" s="235"/>
      <c r="B86" s="21" t="s">
        <v>42</v>
      </c>
      <c r="C86" s="20" t="s">
        <v>108</v>
      </c>
      <c r="D86" s="21" t="s">
        <v>63</v>
      </c>
      <c r="E86" s="21" t="s">
        <v>109</v>
      </c>
      <c r="F86" s="21" t="s">
        <v>110</v>
      </c>
      <c r="G86" s="21" t="s">
        <v>111</v>
      </c>
      <c r="H86" s="38"/>
      <c r="I86" s="831">
        <v>15274.88</v>
      </c>
      <c r="J86" s="39" t="s">
        <v>48</v>
      </c>
      <c r="K86" s="21" t="s">
        <v>21</v>
      </c>
      <c r="L86" s="38"/>
      <c r="M86" s="38"/>
    </row>
    <row r="87" spans="1:17" x14ac:dyDescent="0.25">
      <c r="A87" s="235"/>
      <c r="B87" s="21" t="s">
        <v>42</v>
      </c>
      <c r="C87" s="20" t="s">
        <v>86</v>
      </c>
      <c r="D87" s="21" t="s">
        <v>63</v>
      </c>
      <c r="E87" s="21" t="s">
        <v>112</v>
      </c>
      <c r="F87" s="21"/>
      <c r="G87" s="40">
        <v>11392902005938</v>
      </c>
      <c r="H87" s="38"/>
      <c r="I87" s="832"/>
      <c r="J87" s="39" t="s">
        <v>48</v>
      </c>
      <c r="K87" s="21" t="s">
        <v>21</v>
      </c>
      <c r="L87" s="38"/>
      <c r="M87" s="38"/>
    </row>
    <row r="88" spans="1:17" x14ac:dyDescent="0.25">
      <c r="A88" s="235"/>
      <c r="B88" s="21" t="s">
        <v>42</v>
      </c>
      <c r="C88" s="20" t="s">
        <v>82</v>
      </c>
      <c r="D88" s="21" t="s">
        <v>63</v>
      </c>
      <c r="E88" s="21" t="s">
        <v>112</v>
      </c>
      <c r="F88" s="21" t="s">
        <v>113</v>
      </c>
      <c r="G88" s="40">
        <v>231663059974</v>
      </c>
      <c r="H88" s="38"/>
      <c r="I88" s="832"/>
      <c r="J88" s="39" t="s">
        <v>48</v>
      </c>
      <c r="K88" s="21" t="s">
        <v>21</v>
      </c>
      <c r="L88" s="38"/>
      <c r="M88" s="38"/>
    </row>
    <row r="89" spans="1:17" x14ac:dyDescent="0.25">
      <c r="A89" s="235"/>
      <c r="B89" s="21" t="s">
        <v>42</v>
      </c>
      <c r="C89" s="20" t="s">
        <v>84</v>
      </c>
      <c r="D89" s="21" t="s">
        <v>63</v>
      </c>
      <c r="E89" s="21" t="s">
        <v>112</v>
      </c>
      <c r="F89" s="21" t="s">
        <v>113</v>
      </c>
      <c r="G89" s="40">
        <v>231663059974</v>
      </c>
      <c r="H89" s="22"/>
      <c r="I89" s="833"/>
      <c r="J89" s="39" t="s">
        <v>48</v>
      </c>
      <c r="K89" s="21" t="s">
        <v>21</v>
      </c>
      <c r="L89" s="21"/>
      <c r="M89" s="21"/>
    </row>
    <row r="90" spans="1:17" x14ac:dyDescent="0.25">
      <c r="A90" s="235"/>
      <c r="B90" s="21" t="s">
        <v>42</v>
      </c>
      <c r="C90" s="24" t="s">
        <v>89</v>
      </c>
      <c r="D90" s="21" t="s">
        <v>66</v>
      </c>
      <c r="E90" s="21" t="s">
        <v>106</v>
      </c>
      <c r="F90" s="21" t="s">
        <v>1962</v>
      </c>
      <c r="G90" s="21" t="s">
        <v>1961</v>
      </c>
      <c r="H90" s="22">
        <v>24</v>
      </c>
      <c r="I90" s="23">
        <v>150</v>
      </c>
      <c r="J90" s="21" t="s">
        <v>48</v>
      </c>
      <c r="K90" s="21"/>
      <c r="L90" s="21" t="s">
        <v>21</v>
      </c>
      <c r="M90" s="21"/>
    </row>
    <row r="91" spans="1:17" ht="23.25" x14ac:dyDescent="0.25">
      <c r="B91" s="21" t="s">
        <v>42</v>
      </c>
      <c r="C91" s="19" t="s">
        <v>114</v>
      </c>
      <c r="D91" s="21" t="s">
        <v>115</v>
      </c>
      <c r="E91" s="21" t="s">
        <v>116</v>
      </c>
      <c r="F91" s="21" t="s">
        <v>45</v>
      </c>
      <c r="G91" s="21" t="s">
        <v>46</v>
      </c>
      <c r="H91" s="22" t="s">
        <v>70</v>
      </c>
      <c r="I91" s="23">
        <v>1750</v>
      </c>
      <c r="J91" s="21" t="s">
        <v>48</v>
      </c>
      <c r="K91" s="21"/>
      <c r="L91" s="21"/>
      <c r="M91" s="21" t="s">
        <v>21</v>
      </c>
    </row>
    <row r="92" spans="1:17" x14ac:dyDescent="0.25">
      <c r="B92" s="21" t="s">
        <v>42</v>
      </c>
      <c r="C92" s="24" t="s">
        <v>117</v>
      </c>
      <c r="D92" s="21" t="s">
        <v>63</v>
      </c>
      <c r="E92" s="37" t="s">
        <v>116</v>
      </c>
      <c r="F92" s="37" t="s">
        <v>118</v>
      </c>
      <c r="G92" s="21" t="s">
        <v>46</v>
      </c>
      <c r="H92" s="25" t="s">
        <v>72</v>
      </c>
      <c r="I92" s="26">
        <v>1200</v>
      </c>
      <c r="J92" s="21" t="s">
        <v>48</v>
      </c>
      <c r="K92" s="21" t="s">
        <v>21</v>
      </c>
      <c r="L92" s="21"/>
      <c r="M92" s="21"/>
    </row>
    <row r="93" spans="1:17" x14ac:dyDescent="0.25">
      <c r="B93" s="21" t="s">
        <v>42</v>
      </c>
      <c r="C93" s="24" t="s">
        <v>86</v>
      </c>
      <c r="D93" s="21" t="s">
        <v>63</v>
      </c>
      <c r="E93" s="37" t="s">
        <v>112</v>
      </c>
      <c r="F93" s="37" t="s">
        <v>110</v>
      </c>
      <c r="G93" s="41">
        <v>11392902005938</v>
      </c>
      <c r="H93" s="25"/>
      <c r="I93" s="26">
        <v>3500</v>
      </c>
      <c r="J93" s="21" t="s">
        <v>48</v>
      </c>
      <c r="K93" s="21" t="s">
        <v>119</v>
      </c>
      <c r="L93" s="21"/>
      <c r="M93" s="21"/>
    </row>
    <row r="94" spans="1:17" x14ac:dyDescent="0.25">
      <c r="B94" s="530"/>
      <c r="C94" s="818"/>
      <c r="D94" s="528"/>
      <c r="E94" s="784"/>
      <c r="F94" s="784"/>
      <c r="G94" s="819"/>
      <c r="H94" s="820"/>
      <c r="I94" s="931">
        <f>SUM(I86:I93)</f>
        <v>21874.879999999997</v>
      </c>
      <c r="J94" s="528"/>
      <c r="K94" s="528"/>
      <c r="L94" s="528"/>
      <c r="M94" s="556"/>
    </row>
    <row r="95" spans="1:17" ht="15" customHeight="1" x14ac:dyDescent="0.25">
      <c r="B95" s="988" t="s">
        <v>22</v>
      </c>
      <c r="C95" s="989"/>
      <c r="D95" s="989"/>
      <c r="E95" s="989"/>
      <c r="F95" s="989"/>
      <c r="G95" s="990"/>
      <c r="H95" s="997" t="s">
        <v>23</v>
      </c>
      <c r="I95" s="998"/>
      <c r="J95" s="998"/>
      <c r="K95" s="998"/>
      <c r="L95" s="998"/>
      <c r="M95" s="999"/>
    </row>
    <row r="96" spans="1:17" x14ac:dyDescent="0.25">
      <c r="B96" s="991"/>
      <c r="C96" s="992"/>
      <c r="D96" s="992"/>
      <c r="E96" s="992"/>
      <c r="F96" s="992"/>
      <c r="G96" s="993"/>
      <c r="H96" s="1000"/>
      <c r="I96" s="1001"/>
      <c r="J96" s="1001"/>
      <c r="K96" s="1001"/>
      <c r="L96" s="1001"/>
      <c r="M96" s="1002"/>
    </row>
    <row r="97" spans="2:13" x14ac:dyDescent="0.25">
      <c r="B97" s="991"/>
      <c r="C97" s="992"/>
      <c r="D97" s="992"/>
      <c r="E97" s="992"/>
      <c r="F97" s="992"/>
      <c r="G97" s="993"/>
      <c r="H97" s="1000"/>
      <c r="I97" s="1001"/>
      <c r="J97" s="1001"/>
      <c r="K97" s="1001"/>
      <c r="L97" s="1001"/>
      <c r="M97" s="1002"/>
    </row>
    <row r="98" spans="2:13" x14ac:dyDescent="0.25">
      <c r="B98" s="994"/>
      <c r="C98" s="995"/>
      <c r="D98" s="995"/>
      <c r="E98" s="995"/>
      <c r="F98" s="995"/>
      <c r="G98" s="996"/>
      <c r="H98" s="1003"/>
      <c r="I98" s="1004"/>
      <c r="J98" s="1004"/>
      <c r="K98" s="1004"/>
      <c r="L98" s="1004"/>
      <c r="M98" s="1005"/>
    </row>
    <row r="99" spans="2:13" x14ac:dyDescent="0.25">
      <c r="I99" s="12"/>
    </row>
    <row r="100" spans="2:13" x14ac:dyDescent="0.25">
      <c r="I100" s="12"/>
    </row>
    <row r="101" spans="2:13" x14ac:dyDescent="0.25">
      <c r="B101" s="44"/>
      <c r="C101" s="31"/>
      <c r="D101" s="31"/>
      <c r="E101" s="31"/>
      <c r="F101" s="31"/>
      <c r="G101" s="31"/>
      <c r="H101" s="31"/>
      <c r="I101" s="32"/>
      <c r="J101" s="31"/>
      <c r="K101" s="31"/>
      <c r="L101" s="31"/>
      <c r="M101" s="31"/>
    </row>
    <row r="102" spans="2:13" x14ac:dyDescent="0.25">
      <c r="B102" s="31"/>
      <c r="C102" s="31"/>
      <c r="D102" s="31"/>
      <c r="E102" s="31"/>
      <c r="F102" s="31"/>
      <c r="G102" s="31"/>
      <c r="H102" s="31"/>
      <c r="I102" s="32"/>
      <c r="J102" s="31"/>
      <c r="K102" s="31"/>
      <c r="L102" s="31"/>
      <c r="M102" s="31"/>
    </row>
    <row r="103" spans="2:13" x14ac:dyDescent="0.25">
      <c r="B103" s="31"/>
      <c r="C103" s="31"/>
      <c r="D103" s="31"/>
      <c r="E103" s="31"/>
      <c r="F103" s="31"/>
      <c r="G103" s="31"/>
      <c r="H103" s="31"/>
      <c r="I103" s="32"/>
      <c r="J103" s="31"/>
      <c r="K103" s="31"/>
      <c r="L103" s="31"/>
      <c r="M103" s="31"/>
    </row>
    <row r="104" spans="2:13" x14ac:dyDescent="0.25">
      <c r="I104" s="12"/>
    </row>
    <row r="105" spans="2:13" x14ac:dyDescent="0.25">
      <c r="I105" s="12"/>
    </row>
    <row r="106" spans="2:13" x14ac:dyDescent="0.25">
      <c r="I106" s="12"/>
    </row>
  </sheetData>
  <mergeCells count="45">
    <mergeCell ref="B85:M85"/>
    <mergeCell ref="B13:G16"/>
    <mergeCell ref="H13:N16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B19:F19"/>
    <mergeCell ref="G33:G34"/>
    <mergeCell ref="H33:H34"/>
    <mergeCell ref="O3:P3"/>
    <mergeCell ref="O4:P4"/>
    <mergeCell ref="B78:M78"/>
    <mergeCell ref="B33:B34"/>
    <mergeCell ref="C33:C34"/>
    <mergeCell ref="D33:D34"/>
    <mergeCell ref="E33:E34"/>
    <mergeCell ref="F33:F34"/>
    <mergeCell ref="J66:J67"/>
    <mergeCell ref="K66:M66"/>
    <mergeCell ref="K10:K11"/>
    <mergeCell ref="L10:N10"/>
    <mergeCell ref="J19:N19"/>
    <mergeCell ref="J20:N20"/>
    <mergeCell ref="B95:G98"/>
    <mergeCell ref="H95:M98"/>
    <mergeCell ref="B68:M68"/>
    <mergeCell ref="I33:I34"/>
    <mergeCell ref="J33:J34"/>
    <mergeCell ref="K33:M33"/>
    <mergeCell ref="B46:E49"/>
    <mergeCell ref="F46:M49"/>
    <mergeCell ref="B66:B67"/>
    <mergeCell ref="C66:C67"/>
    <mergeCell ref="D66:D67"/>
    <mergeCell ref="E66:E67"/>
    <mergeCell ref="F66:F67"/>
    <mergeCell ref="G66:G67"/>
    <mergeCell ref="H66:H67"/>
    <mergeCell ref="I66:I67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5"/>
  <sheetViews>
    <sheetView topLeftCell="A10" workbookViewId="0">
      <selection activeCell="O15" sqref="O15"/>
    </sheetView>
  </sheetViews>
  <sheetFormatPr baseColWidth="10" defaultRowHeight="15" x14ac:dyDescent="0.25"/>
  <cols>
    <col min="3" max="3" width="22.85546875" customWidth="1"/>
    <col min="6" max="6" width="17" customWidth="1"/>
    <col min="8" max="8" width="20.7109375" customWidth="1"/>
    <col min="11" max="11" width="6.42578125" customWidth="1"/>
    <col min="12" max="12" width="6.85546875" customWidth="1"/>
    <col min="13" max="13" width="6.5703125" customWidth="1"/>
  </cols>
  <sheetData>
    <row r="2" spans="2:16" ht="15.75" thickBot="1" x14ac:dyDescent="0.3"/>
    <row r="3" spans="2:16" ht="15.75" thickBot="1" x14ac:dyDescent="0.3">
      <c r="N3" s="660" t="s">
        <v>1845</v>
      </c>
    </row>
    <row r="4" spans="2:16" ht="15.75" thickBot="1" x14ac:dyDescent="0.3">
      <c r="B4" s="10"/>
      <c r="C4" s="10"/>
      <c r="D4" s="11"/>
      <c r="E4" s="11"/>
      <c r="L4" s="13"/>
      <c r="M4" s="11"/>
      <c r="N4" s="662">
        <f>I10+I11+I12+I13+I14+I15+I16+I40+I41+I42+I43+I44+I45</f>
        <v>15970</v>
      </c>
    </row>
    <row r="5" spans="2:16" x14ac:dyDescent="0.25">
      <c r="B5" s="10"/>
      <c r="C5" s="10"/>
      <c r="D5" s="11"/>
      <c r="E5" s="11"/>
      <c r="L5" s="13"/>
      <c r="M5" s="11"/>
    </row>
    <row r="6" spans="2:16" x14ac:dyDescent="0.25">
      <c r="B6" s="10"/>
      <c r="C6" s="10"/>
      <c r="D6" s="11"/>
      <c r="E6" s="11"/>
      <c r="L6" s="13"/>
      <c r="M6" s="11"/>
    </row>
    <row r="7" spans="2:16" ht="15.75" thickBot="1" x14ac:dyDescent="0.3">
      <c r="B7" s="10"/>
      <c r="C7" s="10"/>
      <c r="D7" s="11"/>
      <c r="E7" s="11"/>
      <c r="L7" s="13"/>
      <c r="M7" s="11"/>
      <c r="P7" s="618"/>
    </row>
    <row r="8" spans="2:16" ht="16.5" thickTop="1" thickBot="1" x14ac:dyDescent="0.3">
      <c r="B8" s="1014" t="s">
        <v>316</v>
      </c>
      <c r="C8" s="1016" t="s">
        <v>35</v>
      </c>
      <c r="D8" s="1016" t="s">
        <v>6</v>
      </c>
      <c r="E8" s="1016" t="s">
        <v>3</v>
      </c>
      <c r="F8" s="1016" t="s">
        <v>4</v>
      </c>
      <c r="G8" s="1016" t="s">
        <v>7</v>
      </c>
      <c r="H8" s="1016" t="s">
        <v>36</v>
      </c>
      <c r="I8" s="1016" t="s">
        <v>37</v>
      </c>
      <c r="J8" s="1009" t="s">
        <v>8</v>
      </c>
      <c r="K8" s="1025" t="s">
        <v>38</v>
      </c>
      <c r="L8" s="1026"/>
      <c r="M8" s="1026"/>
    </row>
    <row r="9" spans="2:16" x14ac:dyDescent="0.25">
      <c r="B9" s="1015"/>
      <c r="C9" s="1017"/>
      <c r="D9" s="1017"/>
      <c r="E9" s="1017"/>
      <c r="F9" s="1017"/>
      <c r="G9" s="1017"/>
      <c r="H9" s="1017"/>
      <c r="I9" s="1017"/>
      <c r="J9" s="1010"/>
      <c r="K9" s="35" t="s">
        <v>11</v>
      </c>
      <c r="L9" s="35" t="s">
        <v>12</v>
      </c>
      <c r="M9" s="36" t="s">
        <v>13</v>
      </c>
    </row>
    <row r="10" spans="2:16" x14ac:dyDescent="0.25">
      <c r="B10" s="21" t="s">
        <v>42</v>
      </c>
      <c r="C10" s="24" t="s">
        <v>458</v>
      </c>
      <c r="D10" s="20" t="s">
        <v>63</v>
      </c>
      <c r="E10" s="20" t="s">
        <v>269</v>
      </c>
      <c r="F10" s="20" t="s">
        <v>459</v>
      </c>
      <c r="G10" s="21" t="s">
        <v>460</v>
      </c>
      <c r="H10" s="21" t="s">
        <v>47</v>
      </c>
      <c r="I10" s="152">
        <v>2500</v>
      </c>
      <c r="J10" s="21" t="s">
        <v>48</v>
      </c>
      <c r="K10" s="21"/>
      <c r="L10" s="21" t="s">
        <v>21</v>
      </c>
      <c r="M10" s="21"/>
    </row>
    <row r="11" spans="2:16" x14ac:dyDescent="0.25">
      <c r="B11" s="21" t="s">
        <v>42</v>
      </c>
      <c r="C11" s="24" t="s">
        <v>86</v>
      </c>
      <c r="D11" s="20" t="s">
        <v>63</v>
      </c>
      <c r="E11" s="20" t="s">
        <v>116</v>
      </c>
      <c r="F11" s="20" t="s">
        <v>461</v>
      </c>
      <c r="G11" s="21" t="s">
        <v>46</v>
      </c>
      <c r="H11" s="21" t="s">
        <v>51</v>
      </c>
      <c r="I11" s="152">
        <v>900</v>
      </c>
      <c r="J11" s="21" t="s">
        <v>48</v>
      </c>
      <c r="K11" s="21"/>
      <c r="L11" s="21" t="s">
        <v>21</v>
      </c>
      <c r="M11" s="21"/>
    </row>
    <row r="12" spans="2:16" x14ac:dyDescent="0.25">
      <c r="B12" s="21" t="s">
        <v>42</v>
      </c>
      <c r="C12" s="24" t="s">
        <v>84</v>
      </c>
      <c r="D12" s="20" t="s">
        <v>63</v>
      </c>
      <c r="E12" s="20" t="s">
        <v>116</v>
      </c>
      <c r="F12" s="20" t="s">
        <v>462</v>
      </c>
      <c r="G12" s="21" t="s">
        <v>46</v>
      </c>
      <c r="H12" s="21" t="s">
        <v>53</v>
      </c>
      <c r="I12" s="152">
        <v>50</v>
      </c>
      <c r="J12" s="21" t="s">
        <v>48</v>
      </c>
      <c r="K12" s="21"/>
      <c r="L12" s="21" t="s">
        <v>21</v>
      </c>
      <c r="M12" s="21"/>
    </row>
    <row r="13" spans="2:16" x14ac:dyDescent="0.25">
      <c r="B13" s="21" t="s">
        <v>42</v>
      </c>
      <c r="C13" s="24" t="s">
        <v>82</v>
      </c>
      <c r="D13" s="20" t="s">
        <v>63</v>
      </c>
      <c r="E13" s="20" t="s">
        <v>103</v>
      </c>
      <c r="F13" s="20" t="s">
        <v>463</v>
      </c>
      <c r="G13" s="21" t="s">
        <v>46</v>
      </c>
      <c r="H13" s="21" t="s">
        <v>153</v>
      </c>
      <c r="I13" s="152">
        <v>150</v>
      </c>
      <c r="J13" s="21" t="s">
        <v>48</v>
      </c>
      <c r="K13" s="21"/>
      <c r="L13" s="21" t="s">
        <v>21</v>
      </c>
      <c r="M13" s="21"/>
    </row>
    <row r="14" spans="2:16" x14ac:dyDescent="0.25">
      <c r="B14" s="21" t="s">
        <v>42</v>
      </c>
      <c r="C14" s="24" t="s">
        <v>89</v>
      </c>
      <c r="D14" s="20" t="s">
        <v>63</v>
      </c>
      <c r="E14" s="20" t="s">
        <v>12</v>
      </c>
      <c r="F14" s="20" t="s">
        <v>464</v>
      </c>
      <c r="G14" s="21" t="s">
        <v>46</v>
      </c>
      <c r="H14" s="21" t="s">
        <v>60</v>
      </c>
      <c r="I14" s="152">
        <v>890</v>
      </c>
      <c r="J14" s="21" t="s">
        <v>48</v>
      </c>
      <c r="K14" s="21"/>
      <c r="L14" s="21" t="s">
        <v>21</v>
      </c>
      <c r="M14" s="21"/>
    </row>
    <row r="15" spans="2:16" x14ac:dyDescent="0.25">
      <c r="B15" s="21" t="s">
        <v>42</v>
      </c>
      <c r="C15" s="24" t="s">
        <v>114</v>
      </c>
      <c r="D15" s="20" t="s">
        <v>66</v>
      </c>
      <c r="E15" s="20" t="s">
        <v>116</v>
      </c>
      <c r="F15" s="20" t="s">
        <v>465</v>
      </c>
      <c r="G15" s="21" t="s">
        <v>466</v>
      </c>
      <c r="H15" s="21" t="s">
        <v>467</v>
      </c>
      <c r="I15" s="152">
        <v>2700</v>
      </c>
      <c r="J15" s="21" t="s">
        <v>48</v>
      </c>
      <c r="K15" s="21"/>
      <c r="L15" s="21" t="s">
        <v>21</v>
      </c>
      <c r="M15" s="21"/>
    </row>
    <row r="16" spans="2:16" x14ac:dyDescent="0.25">
      <c r="B16" s="153" t="s">
        <v>42</v>
      </c>
      <c r="C16" s="154" t="s">
        <v>114</v>
      </c>
      <c r="D16" s="155" t="s">
        <v>63</v>
      </c>
      <c r="E16" s="155" t="s">
        <v>468</v>
      </c>
      <c r="F16" s="155" t="s">
        <v>469</v>
      </c>
      <c r="G16" s="153" t="s">
        <v>470</v>
      </c>
      <c r="H16" s="153" t="s">
        <v>64</v>
      </c>
      <c r="I16" s="156">
        <v>2700</v>
      </c>
      <c r="J16" s="21" t="s">
        <v>48</v>
      </c>
      <c r="K16" s="153" t="s">
        <v>21</v>
      </c>
      <c r="L16" s="153"/>
      <c r="M16" s="153"/>
    </row>
    <row r="17" spans="2:13" x14ac:dyDescent="0.25">
      <c r="B17" s="620"/>
      <c r="C17" s="621"/>
      <c r="D17" s="622"/>
      <c r="E17" s="622"/>
      <c r="F17" s="622"/>
      <c r="G17" s="855"/>
      <c r="H17" s="620"/>
      <c r="I17" s="857">
        <f>SUM(I10:I16)</f>
        <v>9890</v>
      </c>
      <c r="J17" s="528"/>
      <c r="K17" s="856"/>
      <c r="L17" s="856"/>
      <c r="M17" s="855"/>
    </row>
    <row r="18" spans="2:13" x14ac:dyDescent="0.25">
      <c r="B18" s="988" t="s">
        <v>22</v>
      </c>
      <c r="C18" s="989"/>
      <c r="D18" s="989"/>
      <c r="E18" s="989"/>
      <c r="F18" s="989"/>
      <c r="G18" s="990"/>
      <c r="H18" s="997" t="s">
        <v>23</v>
      </c>
      <c r="I18" s="998"/>
      <c r="J18" s="998"/>
      <c r="K18" s="998"/>
      <c r="L18" s="998"/>
      <c r="M18" s="999"/>
    </row>
    <row r="19" spans="2:13" x14ac:dyDescent="0.25">
      <c r="B19" s="991"/>
      <c r="C19" s="992"/>
      <c r="D19" s="992"/>
      <c r="E19" s="992"/>
      <c r="F19" s="992"/>
      <c r="G19" s="993"/>
      <c r="H19" s="1000"/>
      <c r="I19" s="1001"/>
      <c r="J19" s="1001"/>
      <c r="K19" s="1001"/>
      <c r="L19" s="1001"/>
      <c r="M19" s="1002"/>
    </row>
    <row r="20" spans="2:13" x14ac:dyDescent="0.25">
      <c r="B20" s="991"/>
      <c r="C20" s="992"/>
      <c r="D20" s="992"/>
      <c r="E20" s="992"/>
      <c r="F20" s="992"/>
      <c r="G20" s="993"/>
      <c r="H20" s="1000"/>
      <c r="I20" s="1001"/>
      <c r="J20" s="1001"/>
      <c r="K20" s="1001"/>
      <c r="L20" s="1001"/>
      <c r="M20" s="1002"/>
    </row>
    <row r="21" spans="2:13" x14ac:dyDescent="0.25">
      <c r="B21" s="994"/>
      <c r="C21" s="995"/>
      <c r="D21" s="995"/>
      <c r="E21" s="995"/>
      <c r="F21" s="995"/>
      <c r="G21" s="996"/>
      <c r="H21" s="1003"/>
      <c r="I21" s="1004"/>
      <c r="J21" s="1004"/>
      <c r="K21" s="1004"/>
      <c r="L21" s="1004"/>
      <c r="M21" s="1005"/>
    </row>
    <row r="25" spans="2:13" x14ac:dyDescent="0.25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35" spans="2:13" x14ac:dyDescent="0.25">
      <c r="B35" s="10"/>
      <c r="C35" s="10"/>
      <c r="D35" s="11"/>
      <c r="E35" s="11"/>
      <c r="L35" s="13"/>
      <c r="M35" s="11"/>
    </row>
    <row r="36" spans="2:13" x14ac:dyDescent="0.25">
      <c r="B36" s="10"/>
      <c r="C36" s="10"/>
      <c r="D36" s="11"/>
      <c r="E36" s="11"/>
      <c r="L36" s="13"/>
      <c r="M36" s="11"/>
    </row>
    <row r="37" spans="2:13" ht="15.75" thickBot="1" x14ac:dyDescent="0.3"/>
    <row r="38" spans="2:13" ht="16.5" thickTop="1" thickBot="1" x14ac:dyDescent="0.3">
      <c r="B38" s="1014" t="s">
        <v>316</v>
      </c>
      <c r="C38" s="1016" t="s">
        <v>35</v>
      </c>
      <c r="D38" s="1016" t="s">
        <v>6</v>
      </c>
      <c r="E38" s="1016" t="s">
        <v>3</v>
      </c>
      <c r="F38" s="1016" t="s">
        <v>4</v>
      </c>
      <c r="G38" s="1016" t="s">
        <v>7</v>
      </c>
      <c r="H38" s="1016" t="s">
        <v>36</v>
      </c>
      <c r="I38" s="1016" t="s">
        <v>37</v>
      </c>
      <c r="J38" s="1060" t="s">
        <v>8</v>
      </c>
      <c r="K38" s="1062" t="s">
        <v>38</v>
      </c>
      <c r="L38" s="1063"/>
      <c r="M38" s="1063"/>
    </row>
    <row r="39" spans="2:13" x14ac:dyDescent="0.25">
      <c r="B39" s="1015"/>
      <c r="C39" s="1017"/>
      <c r="D39" s="1017"/>
      <c r="E39" s="1017"/>
      <c r="F39" s="1017"/>
      <c r="G39" s="1017"/>
      <c r="H39" s="1017"/>
      <c r="I39" s="1017"/>
      <c r="J39" s="1061"/>
      <c r="K39" s="16" t="s">
        <v>11</v>
      </c>
      <c r="L39" s="16" t="s">
        <v>12</v>
      </c>
      <c r="M39" s="17" t="s">
        <v>13</v>
      </c>
    </row>
    <row r="40" spans="2:13" x14ac:dyDescent="0.25">
      <c r="B40" s="21" t="s">
        <v>42</v>
      </c>
      <c r="C40" s="24" t="s">
        <v>52</v>
      </c>
      <c r="D40" s="19" t="s">
        <v>44</v>
      </c>
      <c r="E40" s="20" t="s">
        <v>45</v>
      </c>
      <c r="F40" s="20" t="s">
        <v>45</v>
      </c>
      <c r="G40" s="21" t="s">
        <v>46</v>
      </c>
      <c r="H40" s="21" t="s">
        <v>68</v>
      </c>
      <c r="I40" s="152">
        <v>2450</v>
      </c>
      <c r="J40" s="21" t="s">
        <v>48</v>
      </c>
      <c r="K40" s="24"/>
      <c r="L40" s="21" t="s">
        <v>21</v>
      </c>
      <c r="M40" s="24"/>
    </row>
    <row r="41" spans="2:13" ht="23.25" x14ac:dyDescent="0.25">
      <c r="B41" s="21" t="s">
        <v>42</v>
      </c>
      <c r="C41" s="18" t="s">
        <v>471</v>
      </c>
      <c r="D41" s="19" t="s">
        <v>472</v>
      </c>
      <c r="E41" s="20" t="s">
        <v>45</v>
      </c>
      <c r="F41" s="20" t="s">
        <v>45</v>
      </c>
      <c r="G41" s="21" t="s">
        <v>46</v>
      </c>
      <c r="H41" s="21" t="s">
        <v>70</v>
      </c>
      <c r="I41" s="152">
        <v>950</v>
      </c>
      <c r="J41" s="21" t="s">
        <v>48</v>
      </c>
      <c r="K41" s="24"/>
      <c r="L41" s="21"/>
      <c r="M41" s="24" t="s">
        <v>473</v>
      </c>
    </row>
    <row r="42" spans="2:13" x14ac:dyDescent="0.25">
      <c r="B42" s="21" t="s">
        <v>42</v>
      </c>
      <c r="C42" s="24" t="s">
        <v>69</v>
      </c>
      <c r="D42" s="19" t="s">
        <v>204</v>
      </c>
      <c r="E42" s="20" t="s">
        <v>45</v>
      </c>
      <c r="F42" s="20" t="s">
        <v>45</v>
      </c>
      <c r="G42" s="21" t="s">
        <v>46</v>
      </c>
      <c r="H42" s="21" t="s">
        <v>474</v>
      </c>
      <c r="I42" s="152">
        <v>80</v>
      </c>
      <c r="J42" s="21" t="s">
        <v>48</v>
      </c>
      <c r="K42" s="24"/>
      <c r="L42" s="21" t="s">
        <v>21</v>
      </c>
      <c r="M42" s="24"/>
    </row>
    <row r="43" spans="2:13" x14ac:dyDescent="0.25">
      <c r="B43" s="21" t="s">
        <v>42</v>
      </c>
      <c r="C43" s="62" t="s">
        <v>475</v>
      </c>
      <c r="D43" s="19" t="s">
        <v>56</v>
      </c>
      <c r="E43" s="20" t="s">
        <v>45</v>
      </c>
      <c r="F43" s="20" t="s">
        <v>45</v>
      </c>
      <c r="G43" s="21" t="s">
        <v>46</v>
      </c>
      <c r="H43" s="21" t="s">
        <v>72</v>
      </c>
      <c r="I43" s="152">
        <v>40</v>
      </c>
      <c r="J43" s="21" t="s">
        <v>48</v>
      </c>
      <c r="K43" s="21" t="s">
        <v>21</v>
      </c>
      <c r="L43" s="21"/>
      <c r="M43" s="21"/>
    </row>
    <row r="44" spans="2:13" x14ac:dyDescent="0.25">
      <c r="B44" s="140" t="s">
        <v>42</v>
      </c>
      <c r="C44" s="141" t="s">
        <v>65</v>
      </c>
      <c r="D44" s="157" t="s">
        <v>66</v>
      </c>
      <c r="E44" s="142" t="s">
        <v>67</v>
      </c>
      <c r="F44" s="142" t="s">
        <v>476</v>
      </c>
      <c r="G44" s="21" t="s">
        <v>46</v>
      </c>
      <c r="H44" s="140" t="s">
        <v>477</v>
      </c>
      <c r="I44" s="158">
        <v>2500</v>
      </c>
      <c r="J44" s="140" t="s">
        <v>48</v>
      </c>
      <c r="K44" s="141"/>
      <c r="L44" s="140"/>
      <c r="M44" s="141" t="s">
        <v>478</v>
      </c>
    </row>
    <row r="45" spans="2:13" x14ac:dyDescent="0.25">
      <c r="B45" s="21" t="s">
        <v>42</v>
      </c>
      <c r="C45" s="24" t="s">
        <v>246</v>
      </c>
      <c r="D45" s="19" t="s">
        <v>63</v>
      </c>
      <c r="E45" s="20" t="s">
        <v>479</v>
      </c>
      <c r="F45" s="20" t="s">
        <v>480</v>
      </c>
      <c r="G45" s="21" t="s">
        <v>46</v>
      </c>
      <c r="H45" s="21" t="s">
        <v>481</v>
      </c>
      <c r="I45" s="152">
        <v>60</v>
      </c>
      <c r="J45" s="21" t="s">
        <v>48</v>
      </c>
      <c r="K45" s="24" t="s">
        <v>482</v>
      </c>
      <c r="L45" s="21"/>
      <c r="M45" s="24"/>
    </row>
    <row r="46" spans="2:13" x14ac:dyDescent="0.25">
      <c r="B46" s="530"/>
      <c r="C46" s="818"/>
      <c r="D46" s="858"/>
      <c r="E46" s="829"/>
      <c r="F46" s="829"/>
      <c r="G46" s="556"/>
      <c r="H46" s="530"/>
      <c r="I46" s="857">
        <f>SUM(I40:I45)</f>
        <v>6080</v>
      </c>
      <c r="J46" s="528"/>
      <c r="K46" s="818"/>
      <c r="L46" s="528"/>
      <c r="M46" s="859"/>
    </row>
    <row r="47" spans="2:13" x14ac:dyDescent="0.25">
      <c r="B47" s="988" t="s">
        <v>22</v>
      </c>
      <c r="C47" s="989"/>
      <c r="D47" s="989"/>
      <c r="E47" s="989"/>
      <c r="F47" s="989"/>
      <c r="G47" s="990"/>
      <c r="H47" s="997" t="s">
        <v>23</v>
      </c>
      <c r="I47" s="998"/>
      <c r="J47" s="998"/>
      <c r="K47" s="998"/>
      <c r="L47" s="998"/>
      <c r="M47" s="999"/>
    </row>
    <row r="48" spans="2:13" x14ac:dyDescent="0.25">
      <c r="B48" s="991"/>
      <c r="C48" s="992"/>
      <c r="D48" s="992"/>
      <c r="E48" s="992"/>
      <c r="F48" s="992"/>
      <c r="G48" s="993"/>
      <c r="H48" s="1000"/>
      <c r="I48" s="1001"/>
      <c r="J48" s="1001"/>
      <c r="K48" s="1001"/>
      <c r="L48" s="1001"/>
      <c r="M48" s="1002"/>
    </row>
    <row r="49" spans="2:13" x14ac:dyDescent="0.25">
      <c r="B49" s="991"/>
      <c r="C49" s="992"/>
      <c r="D49" s="992"/>
      <c r="E49" s="992"/>
      <c r="F49" s="992"/>
      <c r="G49" s="993"/>
      <c r="H49" s="1000"/>
      <c r="I49" s="1001"/>
      <c r="J49" s="1001"/>
      <c r="K49" s="1001"/>
      <c r="L49" s="1001"/>
      <c r="M49" s="1002"/>
    </row>
    <row r="50" spans="2:13" x14ac:dyDescent="0.25">
      <c r="B50" s="994"/>
      <c r="C50" s="995"/>
      <c r="D50" s="995"/>
      <c r="E50" s="995"/>
      <c r="F50" s="995"/>
      <c r="G50" s="996"/>
      <c r="H50" s="1003"/>
      <c r="I50" s="1004"/>
      <c r="J50" s="1004"/>
      <c r="K50" s="1004"/>
      <c r="L50" s="1004"/>
      <c r="M50" s="1005"/>
    </row>
    <row r="51" spans="2:13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</row>
    <row r="55" spans="2:13" x14ac:dyDescent="0.25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</row>
  </sheetData>
  <mergeCells count="24">
    <mergeCell ref="H8:H9"/>
    <mergeCell ref="I8:I9"/>
    <mergeCell ref="J8:J9"/>
    <mergeCell ref="K8:M8"/>
    <mergeCell ref="B18:G21"/>
    <mergeCell ref="H18:M21"/>
    <mergeCell ref="B8:B9"/>
    <mergeCell ref="C8:C9"/>
    <mergeCell ref="D8:D9"/>
    <mergeCell ref="E8:E9"/>
    <mergeCell ref="F8:F9"/>
    <mergeCell ref="G8:G9"/>
    <mergeCell ref="H38:H39"/>
    <mergeCell ref="I38:I39"/>
    <mergeCell ref="J38:J39"/>
    <mergeCell ref="K38:M38"/>
    <mergeCell ref="B47:G50"/>
    <mergeCell ref="H47:M50"/>
    <mergeCell ref="B38:B39"/>
    <mergeCell ref="C38:C39"/>
    <mergeCell ref="D38:D39"/>
    <mergeCell ref="E38:E39"/>
    <mergeCell ref="F38:F39"/>
    <mergeCell ref="G38:G39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1"/>
  <sheetViews>
    <sheetView workbookViewId="0">
      <selection activeCell="N3" sqref="N3"/>
    </sheetView>
  </sheetViews>
  <sheetFormatPr baseColWidth="10" defaultRowHeight="15" x14ac:dyDescent="0.25"/>
  <cols>
    <col min="3" max="3" width="23.85546875" customWidth="1"/>
  </cols>
  <sheetData>
    <row r="2" spans="2:16" ht="15.75" thickBot="1" x14ac:dyDescent="0.3"/>
    <row r="3" spans="2:16" x14ac:dyDescent="0.25">
      <c r="N3" s="659" t="s">
        <v>1845</v>
      </c>
    </row>
    <row r="4" spans="2:16" ht="15.75" thickBot="1" x14ac:dyDescent="0.3">
      <c r="B4" s="10"/>
      <c r="C4" s="10"/>
      <c r="D4" s="11"/>
      <c r="E4" s="11"/>
      <c r="L4" s="13"/>
      <c r="M4" s="11"/>
      <c r="N4" s="654">
        <f>I10+I11+I12+I13+I14+I15</f>
        <v>9750</v>
      </c>
    </row>
    <row r="5" spans="2:16" x14ac:dyDescent="0.25">
      <c r="B5" s="10"/>
      <c r="C5" s="10"/>
      <c r="D5" s="11"/>
      <c r="E5" s="11"/>
      <c r="L5" s="13"/>
      <c r="M5" s="11"/>
    </row>
    <row r="6" spans="2:16" x14ac:dyDescent="0.25">
      <c r="B6" s="10"/>
      <c r="C6" s="10"/>
      <c r="D6" s="11"/>
      <c r="E6" s="11"/>
      <c r="L6" s="13"/>
      <c r="M6" s="11"/>
    </row>
    <row r="7" spans="2:16" ht="15.75" thickBot="1" x14ac:dyDescent="0.3"/>
    <row r="8" spans="2:16" ht="16.5" thickTop="1" thickBot="1" x14ac:dyDescent="0.3">
      <c r="B8" s="1014" t="s">
        <v>74</v>
      </c>
      <c r="C8" s="1016" t="s">
        <v>35</v>
      </c>
      <c r="D8" s="1016" t="s">
        <v>6</v>
      </c>
      <c r="E8" s="1016" t="s">
        <v>3</v>
      </c>
      <c r="F8" s="1016" t="s">
        <v>4</v>
      </c>
      <c r="G8" s="1016" t="s">
        <v>7</v>
      </c>
      <c r="H8" s="1016" t="s">
        <v>36</v>
      </c>
      <c r="I8" s="1016" t="s">
        <v>75</v>
      </c>
      <c r="J8" s="1060" t="s">
        <v>8</v>
      </c>
      <c r="K8" s="1062" t="s">
        <v>38</v>
      </c>
      <c r="L8" s="1063"/>
      <c r="M8" s="1063"/>
      <c r="P8" s="618"/>
    </row>
    <row r="9" spans="2:16" x14ac:dyDescent="0.25">
      <c r="B9" s="1015"/>
      <c r="C9" s="1017"/>
      <c r="D9" s="1017"/>
      <c r="E9" s="1017"/>
      <c r="F9" s="1017"/>
      <c r="G9" s="1017"/>
      <c r="H9" s="1017"/>
      <c r="I9" s="1017"/>
      <c r="J9" s="1061"/>
      <c r="K9" s="16" t="s">
        <v>39</v>
      </c>
      <c r="L9" s="16" t="s">
        <v>40</v>
      </c>
      <c r="M9" s="17" t="s">
        <v>41</v>
      </c>
    </row>
    <row r="10" spans="2:16" x14ac:dyDescent="0.25">
      <c r="B10" s="77" t="s">
        <v>42</v>
      </c>
      <c r="C10" s="80" t="s">
        <v>50</v>
      </c>
      <c r="D10" s="80" t="s">
        <v>63</v>
      </c>
      <c r="E10" s="80" t="s">
        <v>45</v>
      </c>
      <c r="F10" s="80" t="s">
        <v>45</v>
      </c>
      <c r="G10" s="77" t="s">
        <v>46</v>
      </c>
      <c r="H10" s="77" t="s">
        <v>47</v>
      </c>
      <c r="I10" s="82">
        <v>950</v>
      </c>
      <c r="J10" s="77" t="s">
        <v>48</v>
      </c>
      <c r="K10" s="77"/>
      <c r="L10" s="77"/>
      <c r="M10" s="77" t="s">
        <v>21</v>
      </c>
    </row>
    <row r="11" spans="2:16" x14ac:dyDescent="0.25">
      <c r="B11" s="77" t="s">
        <v>42</v>
      </c>
      <c r="C11" s="80" t="s">
        <v>299</v>
      </c>
      <c r="D11" s="80" t="s">
        <v>450</v>
      </c>
      <c r="E11" s="80" t="s">
        <v>45</v>
      </c>
      <c r="F11" s="80" t="s">
        <v>45</v>
      </c>
      <c r="G11" s="77" t="s">
        <v>46</v>
      </c>
      <c r="H11" s="77" t="s">
        <v>51</v>
      </c>
      <c r="I11" s="82">
        <v>1500</v>
      </c>
      <c r="J11" s="77" t="s">
        <v>48</v>
      </c>
      <c r="K11" s="77"/>
      <c r="L11" s="77" t="s">
        <v>21</v>
      </c>
      <c r="M11" s="77"/>
    </row>
    <row r="12" spans="2:16" x14ac:dyDescent="0.25">
      <c r="B12" s="77" t="s">
        <v>42</v>
      </c>
      <c r="C12" s="80" t="s">
        <v>483</v>
      </c>
      <c r="D12" s="80" t="s">
        <v>66</v>
      </c>
      <c r="E12" s="80" t="s">
        <v>329</v>
      </c>
      <c r="F12" s="80">
        <v>43211507</v>
      </c>
      <c r="G12" s="77">
        <v>980017421</v>
      </c>
      <c r="H12" s="77" t="s">
        <v>53</v>
      </c>
      <c r="I12" s="82">
        <v>4600</v>
      </c>
      <c r="J12" s="77" t="s">
        <v>48</v>
      </c>
      <c r="K12" s="159"/>
      <c r="L12" s="159"/>
      <c r="M12" s="159"/>
    </row>
    <row r="13" spans="2:16" x14ac:dyDescent="0.25">
      <c r="B13" s="77" t="s">
        <v>42</v>
      </c>
      <c r="C13" s="80" t="s">
        <v>258</v>
      </c>
      <c r="D13" s="80" t="s">
        <v>66</v>
      </c>
      <c r="E13" s="80" t="s">
        <v>116</v>
      </c>
      <c r="F13" s="80">
        <v>2675</v>
      </c>
      <c r="G13" s="131"/>
      <c r="H13" s="77" t="s">
        <v>153</v>
      </c>
      <c r="I13" s="82">
        <v>2500</v>
      </c>
      <c r="J13" s="77" t="s">
        <v>48</v>
      </c>
      <c r="K13" s="159" t="s">
        <v>21</v>
      </c>
      <c r="L13" s="159"/>
      <c r="M13" s="159"/>
    </row>
    <row r="14" spans="2:16" x14ac:dyDescent="0.25">
      <c r="B14" s="77" t="s">
        <v>42</v>
      </c>
      <c r="C14" s="80" t="s">
        <v>82</v>
      </c>
      <c r="D14" s="80" t="s">
        <v>66</v>
      </c>
      <c r="E14" s="80" t="s">
        <v>329</v>
      </c>
      <c r="F14" s="160"/>
      <c r="G14" s="159"/>
      <c r="H14" s="77" t="s">
        <v>60</v>
      </c>
      <c r="I14" s="161">
        <v>150</v>
      </c>
      <c r="J14" s="159" t="s">
        <v>48</v>
      </c>
      <c r="K14" s="159" t="s">
        <v>21</v>
      </c>
      <c r="L14" s="159"/>
      <c r="M14" s="159"/>
    </row>
    <row r="15" spans="2:16" x14ac:dyDescent="0.25">
      <c r="B15" s="77" t="s">
        <v>42</v>
      </c>
      <c r="C15" s="80" t="s">
        <v>484</v>
      </c>
      <c r="D15" s="80" t="s">
        <v>66</v>
      </c>
      <c r="E15" s="20" t="s">
        <v>329</v>
      </c>
      <c r="F15" s="27"/>
      <c r="G15" s="30"/>
      <c r="H15" s="21" t="s">
        <v>61</v>
      </c>
      <c r="I15" s="29">
        <v>50</v>
      </c>
      <c r="J15" s="30" t="s">
        <v>48</v>
      </c>
      <c r="K15" s="30" t="s">
        <v>21</v>
      </c>
      <c r="L15" s="30"/>
      <c r="M15" s="30"/>
    </row>
    <row r="16" spans="2:16" x14ac:dyDescent="0.25">
      <c r="B16" s="559"/>
      <c r="C16" s="550"/>
      <c r="D16" s="550"/>
      <c r="E16" s="829"/>
      <c r="F16" s="860"/>
      <c r="G16" s="861"/>
      <c r="H16" s="530"/>
      <c r="I16" s="863">
        <f>SUM(I10:I15)</f>
        <v>9750</v>
      </c>
      <c r="J16" s="862"/>
      <c r="K16" s="862"/>
      <c r="L16" s="862"/>
      <c r="M16" s="861"/>
    </row>
    <row r="17" spans="2:13" x14ac:dyDescent="0.25">
      <c r="B17" s="988" t="s">
        <v>22</v>
      </c>
      <c r="C17" s="989"/>
      <c r="D17" s="989"/>
      <c r="E17" s="989"/>
      <c r="F17" s="989"/>
      <c r="G17" s="990"/>
      <c r="H17" s="997" t="s">
        <v>23</v>
      </c>
      <c r="I17" s="998"/>
      <c r="J17" s="998"/>
      <c r="K17" s="998"/>
      <c r="L17" s="998"/>
      <c r="M17" s="999"/>
    </row>
    <row r="18" spans="2:13" x14ac:dyDescent="0.25">
      <c r="B18" s="991"/>
      <c r="C18" s="992"/>
      <c r="D18" s="992"/>
      <c r="E18" s="992"/>
      <c r="F18" s="992"/>
      <c r="G18" s="993"/>
      <c r="H18" s="1000"/>
      <c r="I18" s="1001"/>
      <c r="J18" s="1001"/>
      <c r="K18" s="1001"/>
      <c r="L18" s="1001"/>
      <c r="M18" s="1002"/>
    </row>
    <row r="19" spans="2:13" x14ac:dyDescent="0.25">
      <c r="B19" s="991"/>
      <c r="C19" s="992"/>
      <c r="D19" s="992"/>
      <c r="E19" s="992"/>
      <c r="F19" s="992"/>
      <c r="G19" s="993"/>
      <c r="H19" s="1000"/>
      <c r="I19" s="1001"/>
      <c r="J19" s="1001"/>
      <c r="K19" s="1001"/>
      <c r="L19" s="1001"/>
      <c r="M19" s="1002"/>
    </row>
    <row r="20" spans="2:13" x14ac:dyDescent="0.25">
      <c r="B20" s="994"/>
      <c r="C20" s="995"/>
      <c r="D20" s="995"/>
      <c r="E20" s="995"/>
      <c r="F20" s="995"/>
      <c r="G20" s="996"/>
      <c r="H20" s="1003"/>
      <c r="I20" s="1004"/>
      <c r="J20" s="1004"/>
      <c r="K20" s="1004"/>
      <c r="L20" s="1004"/>
      <c r="M20" s="1005"/>
    </row>
    <row r="21" spans="2:13" x14ac:dyDescent="0.25">
      <c r="E21" s="33"/>
      <c r="F21" s="33"/>
      <c r="G21" s="33"/>
      <c r="H21" s="33"/>
      <c r="I21" s="33"/>
      <c r="J21" s="33"/>
      <c r="K21" s="33"/>
      <c r="L21" s="33"/>
      <c r="M21" s="33"/>
    </row>
  </sheetData>
  <mergeCells count="12">
    <mergeCell ref="H8:H9"/>
    <mergeCell ref="I8:I9"/>
    <mergeCell ref="J8:J9"/>
    <mergeCell ref="K8:M8"/>
    <mergeCell ref="B17:G20"/>
    <mergeCell ref="H17:M20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6"/>
  <sheetViews>
    <sheetView workbookViewId="0">
      <selection activeCell="Q21" sqref="Q21"/>
    </sheetView>
  </sheetViews>
  <sheetFormatPr baseColWidth="10" defaultRowHeight="15" x14ac:dyDescent="0.25"/>
  <cols>
    <col min="3" max="3" width="22.7109375" customWidth="1"/>
    <col min="10" max="10" width="16" customWidth="1"/>
  </cols>
  <sheetData>
    <row r="1" spans="2:16" ht="15.75" thickBot="1" x14ac:dyDescent="0.3"/>
    <row r="2" spans="2:16" x14ac:dyDescent="0.25">
      <c r="N2" s="659" t="s">
        <v>1845</v>
      </c>
    </row>
    <row r="3" spans="2:16" ht="15.75" thickBot="1" x14ac:dyDescent="0.3">
      <c r="N3" s="658">
        <f>I9+I10+I11+I12+I13+I14+I15+I16+I17+I18+I19+I44+I45+I46+I47+I48+I49+I50+I51+I52+I53+I54+I55+I57+I58+I59+I60</f>
        <v>26980</v>
      </c>
    </row>
    <row r="4" spans="2:16" x14ac:dyDescent="0.25">
      <c r="B4" s="10"/>
      <c r="C4" s="10"/>
      <c r="D4" s="11"/>
      <c r="E4" s="11"/>
      <c r="L4" s="13"/>
      <c r="M4" s="11"/>
    </row>
    <row r="5" spans="2:16" x14ac:dyDescent="0.25">
      <c r="B5" s="10"/>
      <c r="C5" s="10"/>
      <c r="D5" s="11"/>
      <c r="E5" s="11"/>
      <c r="L5" s="13"/>
      <c r="M5" s="11"/>
    </row>
    <row r="6" spans="2:16" ht="15.75" thickBot="1" x14ac:dyDescent="0.3">
      <c r="P6" s="618"/>
    </row>
    <row r="7" spans="2:16" ht="16.5" thickTop="1" thickBot="1" x14ac:dyDescent="0.3">
      <c r="B7" s="1014" t="s">
        <v>135</v>
      </c>
      <c r="C7" s="1016" t="s">
        <v>35</v>
      </c>
      <c r="D7" s="1016" t="s">
        <v>6</v>
      </c>
      <c r="E7" s="1016" t="s">
        <v>3</v>
      </c>
      <c r="F7" s="1016" t="s">
        <v>4</v>
      </c>
      <c r="G7" s="1016" t="s">
        <v>7</v>
      </c>
      <c r="H7" s="1016" t="s">
        <v>36</v>
      </c>
      <c r="I7" s="1016" t="s">
        <v>75</v>
      </c>
      <c r="J7" s="1060" t="s">
        <v>8</v>
      </c>
      <c r="K7" s="1062" t="s">
        <v>38</v>
      </c>
      <c r="L7" s="1063"/>
      <c r="M7" s="1063"/>
    </row>
    <row r="8" spans="2:16" ht="25.5" customHeight="1" x14ac:dyDescent="0.25">
      <c r="B8" s="1015"/>
      <c r="C8" s="1017"/>
      <c r="D8" s="1017"/>
      <c r="E8" s="1017"/>
      <c r="F8" s="1017"/>
      <c r="G8" s="1017"/>
      <c r="H8" s="1017"/>
      <c r="I8" s="1017"/>
      <c r="J8" s="1061"/>
      <c r="K8" s="16" t="s">
        <v>39</v>
      </c>
      <c r="L8" s="16" t="s">
        <v>40</v>
      </c>
      <c r="M8" s="17" t="s">
        <v>41</v>
      </c>
    </row>
    <row r="9" spans="2:16" x14ac:dyDescent="0.25">
      <c r="B9" s="21" t="s">
        <v>49</v>
      </c>
      <c r="C9" s="19" t="s">
        <v>485</v>
      </c>
      <c r="D9" s="19" t="s">
        <v>44</v>
      </c>
      <c r="E9" s="20" t="s">
        <v>45</v>
      </c>
      <c r="F9" s="20" t="s">
        <v>45</v>
      </c>
      <c r="G9" s="21" t="s">
        <v>46</v>
      </c>
      <c r="H9" s="21" t="s">
        <v>47</v>
      </c>
      <c r="I9" s="23">
        <v>2500</v>
      </c>
      <c r="J9" s="21" t="s">
        <v>48</v>
      </c>
      <c r="K9" s="21"/>
      <c r="L9" s="21" t="s">
        <v>21</v>
      </c>
      <c r="M9" s="21"/>
    </row>
    <row r="10" spans="2:16" x14ac:dyDescent="0.25">
      <c r="B10" s="21" t="s">
        <v>42</v>
      </c>
      <c r="C10" s="20" t="s">
        <v>174</v>
      </c>
      <c r="D10" s="20" t="s">
        <v>63</v>
      </c>
      <c r="E10" s="20" t="s">
        <v>45</v>
      </c>
      <c r="F10" s="20" t="s">
        <v>486</v>
      </c>
      <c r="G10" s="21" t="s">
        <v>46</v>
      </c>
      <c r="H10" s="21" t="s">
        <v>51</v>
      </c>
      <c r="I10" s="23">
        <v>230</v>
      </c>
      <c r="J10" s="21" t="s">
        <v>48</v>
      </c>
      <c r="K10" s="21"/>
      <c r="L10" s="21" t="s">
        <v>21</v>
      </c>
      <c r="M10" s="21"/>
    </row>
    <row r="11" spans="2:16" x14ac:dyDescent="0.25">
      <c r="B11" s="21" t="s">
        <v>42</v>
      </c>
      <c r="C11" s="20" t="s">
        <v>487</v>
      </c>
      <c r="D11" s="20" t="s">
        <v>204</v>
      </c>
      <c r="E11" s="20" t="s">
        <v>45</v>
      </c>
      <c r="F11" s="20" t="s">
        <v>45</v>
      </c>
      <c r="G11" s="21" t="s">
        <v>46</v>
      </c>
      <c r="H11" s="21" t="s">
        <v>488</v>
      </c>
      <c r="I11" s="23">
        <v>250</v>
      </c>
      <c r="J11" s="21" t="s">
        <v>48</v>
      </c>
      <c r="K11" s="21"/>
      <c r="L11" s="21" t="s">
        <v>21</v>
      </c>
      <c r="M11" s="21"/>
    </row>
    <row r="12" spans="2:16" x14ac:dyDescent="0.25">
      <c r="B12" s="21" t="s">
        <v>42</v>
      </c>
      <c r="C12" s="20" t="s">
        <v>367</v>
      </c>
      <c r="D12" s="20" t="s">
        <v>204</v>
      </c>
      <c r="E12" s="20" t="s">
        <v>45</v>
      </c>
      <c r="F12" s="20" t="s">
        <v>45</v>
      </c>
      <c r="G12" s="21" t="s">
        <v>46</v>
      </c>
      <c r="H12" s="21" t="s">
        <v>53</v>
      </c>
      <c r="I12" s="23">
        <v>4500</v>
      </c>
      <c r="J12" s="21" t="s">
        <v>48</v>
      </c>
      <c r="K12" s="21"/>
      <c r="L12" s="21" t="s">
        <v>21</v>
      </c>
      <c r="M12" s="21"/>
    </row>
    <row r="13" spans="2:16" x14ac:dyDescent="0.25">
      <c r="B13" s="21" t="s">
        <v>42</v>
      </c>
      <c r="C13" s="19" t="s">
        <v>52</v>
      </c>
      <c r="D13" s="19" t="s">
        <v>44</v>
      </c>
      <c r="E13" s="20" t="s">
        <v>45</v>
      </c>
      <c r="F13" s="20" t="s">
        <v>45</v>
      </c>
      <c r="G13" s="21" t="s">
        <v>46</v>
      </c>
      <c r="H13" s="21" t="s">
        <v>153</v>
      </c>
      <c r="I13" s="23">
        <v>2800</v>
      </c>
      <c r="J13" s="21" t="s">
        <v>48</v>
      </c>
      <c r="K13" s="21"/>
      <c r="L13" s="21" t="s">
        <v>21</v>
      </c>
      <c r="M13" s="21"/>
    </row>
    <row r="14" spans="2:16" x14ac:dyDescent="0.25">
      <c r="B14" s="21" t="s">
        <v>42</v>
      </c>
      <c r="C14" s="20" t="s">
        <v>326</v>
      </c>
      <c r="D14" s="19" t="s">
        <v>44</v>
      </c>
      <c r="E14" s="20" t="s">
        <v>45</v>
      </c>
      <c r="F14" s="20" t="s">
        <v>45</v>
      </c>
      <c r="G14" s="21" t="s">
        <v>46</v>
      </c>
      <c r="H14" s="21" t="s">
        <v>60</v>
      </c>
      <c r="I14" s="23">
        <v>200</v>
      </c>
      <c r="J14" s="21" t="s">
        <v>48</v>
      </c>
      <c r="K14" s="21"/>
      <c r="L14" s="21" t="s">
        <v>21</v>
      </c>
      <c r="M14" s="21"/>
    </row>
    <row r="15" spans="2:16" x14ac:dyDescent="0.25">
      <c r="B15" s="21" t="s">
        <v>42</v>
      </c>
      <c r="C15" s="20" t="s">
        <v>489</v>
      </c>
      <c r="D15" s="20" t="s">
        <v>66</v>
      </c>
      <c r="E15" s="20" t="s">
        <v>67</v>
      </c>
      <c r="F15" s="20" t="s">
        <v>45</v>
      </c>
      <c r="G15" s="21" t="s">
        <v>46</v>
      </c>
      <c r="H15" s="21" t="s">
        <v>61</v>
      </c>
      <c r="I15" s="23">
        <v>2500</v>
      </c>
      <c r="J15" s="21" t="s">
        <v>48</v>
      </c>
      <c r="K15" s="21"/>
      <c r="L15" s="21" t="s">
        <v>21</v>
      </c>
      <c r="M15" s="21"/>
    </row>
    <row r="16" spans="2:16" x14ac:dyDescent="0.25">
      <c r="B16" s="21" t="s">
        <v>42</v>
      </c>
      <c r="C16" s="19" t="s">
        <v>366</v>
      </c>
      <c r="D16" s="19" t="s">
        <v>44</v>
      </c>
      <c r="E16" s="20" t="s">
        <v>45</v>
      </c>
      <c r="F16" s="20" t="s">
        <v>45</v>
      </c>
      <c r="G16" s="21" t="s">
        <v>46</v>
      </c>
      <c r="H16" s="21" t="s">
        <v>64</v>
      </c>
      <c r="I16" s="23">
        <v>1800</v>
      </c>
      <c r="J16" s="21" t="s">
        <v>48</v>
      </c>
      <c r="K16" s="21"/>
      <c r="L16" s="21" t="s">
        <v>21</v>
      </c>
      <c r="M16" s="21"/>
    </row>
    <row r="17" spans="2:13" x14ac:dyDescent="0.25">
      <c r="B17" s="21" t="s">
        <v>42</v>
      </c>
      <c r="C17" s="20" t="s">
        <v>294</v>
      </c>
      <c r="D17" s="20" t="s">
        <v>63</v>
      </c>
      <c r="E17" s="20" t="s">
        <v>45</v>
      </c>
      <c r="F17" s="20" t="s">
        <v>45</v>
      </c>
      <c r="G17" s="21" t="s">
        <v>46</v>
      </c>
      <c r="H17" s="21" t="s">
        <v>490</v>
      </c>
      <c r="I17" s="23">
        <v>600</v>
      </c>
      <c r="J17" s="21" t="s">
        <v>48</v>
      </c>
      <c r="K17" s="21"/>
      <c r="L17" s="21"/>
      <c r="M17" s="21" t="s">
        <v>21</v>
      </c>
    </row>
    <row r="18" spans="2:13" x14ac:dyDescent="0.25">
      <c r="B18" s="21" t="s">
        <v>49</v>
      </c>
      <c r="C18" s="20" t="s">
        <v>491</v>
      </c>
      <c r="D18" s="20" t="s">
        <v>63</v>
      </c>
      <c r="E18" s="20" t="s">
        <v>45</v>
      </c>
      <c r="F18" s="20" t="s">
        <v>45</v>
      </c>
      <c r="G18" s="21" t="s">
        <v>46</v>
      </c>
      <c r="H18" s="21" t="s">
        <v>68</v>
      </c>
      <c r="I18" s="23">
        <v>600</v>
      </c>
      <c r="J18" s="21" t="s">
        <v>48</v>
      </c>
      <c r="K18" s="21"/>
      <c r="L18" s="21" t="s">
        <v>21</v>
      </c>
      <c r="M18" s="21"/>
    </row>
    <row r="19" spans="2:13" x14ac:dyDescent="0.25">
      <c r="B19" s="21" t="s">
        <v>295</v>
      </c>
      <c r="C19" s="19" t="s">
        <v>492</v>
      </c>
      <c r="D19" s="20" t="s">
        <v>56</v>
      </c>
      <c r="E19" s="20" t="s">
        <v>45</v>
      </c>
      <c r="F19" s="20" t="s">
        <v>45</v>
      </c>
      <c r="G19" s="21" t="s">
        <v>46</v>
      </c>
      <c r="H19" s="21" t="s">
        <v>70</v>
      </c>
      <c r="I19" s="23">
        <v>450</v>
      </c>
      <c r="J19" s="21" t="s">
        <v>48</v>
      </c>
      <c r="K19" s="21"/>
      <c r="L19" s="21" t="s">
        <v>21</v>
      </c>
      <c r="M19" s="21"/>
    </row>
    <row r="20" spans="2:13" x14ac:dyDescent="0.25">
      <c r="B20" s="21" t="s">
        <v>493</v>
      </c>
      <c r="C20" s="20" t="s">
        <v>494</v>
      </c>
      <c r="D20" s="20" t="s">
        <v>63</v>
      </c>
      <c r="E20" s="20" t="s">
        <v>45</v>
      </c>
      <c r="F20" s="20" t="s">
        <v>45</v>
      </c>
      <c r="G20" s="21" t="s">
        <v>46</v>
      </c>
      <c r="H20" s="21" t="s">
        <v>495</v>
      </c>
      <c r="I20" s="23">
        <v>950</v>
      </c>
      <c r="J20" s="21" t="s">
        <v>48</v>
      </c>
      <c r="K20" s="21" t="s">
        <v>21</v>
      </c>
      <c r="L20" s="77"/>
      <c r="M20" s="77"/>
    </row>
    <row r="21" spans="2:13" x14ac:dyDescent="0.25">
      <c r="B21" s="530"/>
      <c r="C21" s="829"/>
      <c r="D21" s="829"/>
      <c r="E21" s="829"/>
      <c r="F21" s="829"/>
      <c r="G21" s="556"/>
      <c r="H21" s="530"/>
      <c r="I21" s="555">
        <f>SUM(I9:I20)</f>
        <v>17380</v>
      </c>
      <c r="J21" s="528"/>
      <c r="K21" s="528"/>
      <c r="L21" s="553"/>
      <c r="M21" s="554"/>
    </row>
    <row r="22" spans="2:13" x14ac:dyDescent="0.25">
      <c r="B22" s="988" t="s">
        <v>22</v>
      </c>
      <c r="C22" s="989"/>
      <c r="D22" s="989"/>
      <c r="E22" s="989"/>
      <c r="F22" s="989"/>
      <c r="G22" s="990"/>
      <c r="H22" s="997" t="s">
        <v>23</v>
      </c>
      <c r="I22" s="998"/>
      <c r="J22" s="998"/>
      <c r="K22" s="998"/>
      <c r="L22" s="998"/>
      <c r="M22" s="999"/>
    </row>
    <row r="23" spans="2:13" x14ac:dyDescent="0.25">
      <c r="B23" s="991"/>
      <c r="C23" s="992"/>
      <c r="D23" s="992"/>
      <c r="E23" s="992"/>
      <c r="F23" s="992"/>
      <c r="G23" s="993"/>
      <c r="H23" s="1000"/>
      <c r="I23" s="1001"/>
      <c r="J23" s="1001"/>
      <c r="K23" s="1001"/>
      <c r="L23" s="1001"/>
      <c r="M23" s="1002"/>
    </row>
    <row r="24" spans="2:13" x14ac:dyDescent="0.25">
      <c r="B24" s="991"/>
      <c r="C24" s="992"/>
      <c r="D24" s="992"/>
      <c r="E24" s="992"/>
      <c r="F24" s="992"/>
      <c r="G24" s="993"/>
      <c r="H24" s="1000"/>
      <c r="I24" s="1001"/>
      <c r="J24" s="1001"/>
      <c r="K24" s="1001"/>
      <c r="L24" s="1001"/>
      <c r="M24" s="1002"/>
    </row>
    <row r="25" spans="2:13" x14ac:dyDescent="0.25">
      <c r="B25" s="994"/>
      <c r="C25" s="995"/>
      <c r="D25" s="995"/>
      <c r="E25" s="995"/>
      <c r="F25" s="995"/>
      <c r="G25" s="996"/>
      <c r="H25" s="1003"/>
      <c r="I25" s="1004"/>
      <c r="J25" s="1004"/>
      <c r="K25" s="1004"/>
      <c r="L25" s="1004"/>
      <c r="M25" s="1005"/>
    </row>
    <row r="26" spans="2:13" x14ac:dyDescent="0.25">
      <c r="E26" s="31"/>
      <c r="F26" s="31"/>
      <c r="G26" s="31"/>
      <c r="H26" s="31"/>
      <c r="I26" s="31"/>
      <c r="J26" s="31"/>
      <c r="K26" s="31"/>
      <c r="L26" s="31"/>
      <c r="M26" s="31"/>
    </row>
    <row r="30" spans="2:13" x14ac:dyDescent="0.25">
      <c r="E30" s="33"/>
      <c r="F30" s="33"/>
      <c r="G30" s="33"/>
      <c r="H30" s="33"/>
      <c r="I30" s="33"/>
      <c r="J30" s="33"/>
      <c r="K30" s="33"/>
      <c r="L30" s="33"/>
      <c r="M30" s="33"/>
    </row>
    <row r="38" spans="2:13" x14ac:dyDescent="0.25">
      <c r="B38" s="10"/>
      <c r="C38" s="10"/>
      <c r="D38" s="11"/>
      <c r="E38" s="11"/>
      <c r="L38" s="13"/>
      <c r="M38" s="11"/>
    </row>
    <row r="39" spans="2:13" x14ac:dyDescent="0.25">
      <c r="B39" s="10"/>
      <c r="C39" s="10"/>
      <c r="D39" s="11"/>
      <c r="E39" s="11"/>
      <c r="L39" s="13"/>
      <c r="M39" s="11"/>
    </row>
    <row r="40" spans="2:13" x14ac:dyDescent="0.25">
      <c r="B40" s="10"/>
      <c r="C40" s="10"/>
      <c r="D40" s="11"/>
      <c r="E40" s="11"/>
      <c r="L40" s="13"/>
      <c r="M40" s="11"/>
    </row>
    <row r="41" spans="2:13" ht="15.75" thickBot="1" x14ac:dyDescent="0.3">
      <c r="B41" s="10"/>
      <c r="C41" s="10"/>
      <c r="D41" s="11"/>
      <c r="E41" s="11"/>
      <c r="L41" s="13"/>
      <c r="M41" s="11"/>
    </row>
    <row r="42" spans="2:13" ht="16.5" thickTop="1" thickBot="1" x14ac:dyDescent="0.3">
      <c r="B42" s="1014" t="s">
        <v>316</v>
      </c>
      <c r="C42" s="1016" t="s">
        <v>35</v>
      </c>
      <c r="D42" s="1016" t="s">
        <v>6</v>
      </c>
      <c r="E42" s="1016" t="s">
        <v>3</v>
      </c>
      <c r="F42" s="1016" t="s">
        <v>4</v>
      </c>
      <c r="G42" s="1016" t="s">
        <v>7</v>
      </c>
      <c r="H42" s="1016" t="s">
        <v>36</v>
      </c>
      <c r="I42" s="1016" t="s">
        <v>37</v>
      </c>
      <c r="J42" s="1130" t="s">
        <v>496</v>
      </c>
      <c r="K42" s="1025" t="s">
        <v>38</v>
      </c>
      <c r="L42" s="1026"/>
      <c r="M42" s="1026"/>
    </row>
    <row r="43" spans="2:13" x14ac:dyDescent="0.25">
      <c r="B43" s="1015"/>
      <c r="C43" s="1017"/>
      <c r="D43" s="1017"/>
      <c r="E43" s="1017"/>
      <c r="F43" s="1017"/>
      <c r="G43" s="1017"/>
      <c r="H43" s="1017"/>
      <c r="I43" s="1017"/>
      <c r="J43" s="1131"/>
      <c r="K43" s="35" t="s">
        <v>11</v>
      </c>
      <c r="L43" s="35" t="s">
        <v>12</v>
      </c>
      <c r="M43" s="36" t="s">
        <v>13</v>
      </c>
    </row>
    <row r="44" spans="2:13" x14ac:dyDescent="0.25">
      <c r="B44" s="21" t="s">
        <v>42</v>
      </c>
      <c r="C44" s="125" t="s">
        <v>79</v>
      </c>
      <c r="D44" s="20" t="s">
        <v>66</v>
      </c>
      <c r="E44" s="20" t="s">
        <v>116</v>
      </c>
      <c r="F44" s="20"/>
      <c r="G44" s="21"/>
      <c r="H44" s="21" t="s">
        <v>497</v>
      </c>
      <c r="I44" s="23">
        <v>950</v>
      </c>
      <c r="J44" s="21" t="s">
        <v>48</v>
      </c>
      <c r="K44" s="21" t="s">
        <v>21</v>
      </c>
      <c r="L44" s="21"/>
      <c r="M44" s="21"/>
    </row>
    <row r="45" spans="2:13" x14ac:dyDescent="0.25">
      <c r="B45" s="21" t="s">
        <v>42</v>
      </c>
      <c r="C45" s="128" t="s">
        <v>82</v>
      </c>
      <c r="D45" s="20" t="s">
        <v>66</v>
      </c>
      <c r="E45" s="20" t="s">
        <v>116</v>
      </c>
      <c r="F45" s="20"/>
      <c r="G45" s="21"/>
      <c r="H45" s="21" t="s">
        <v>197</v>
      </c>
      <c r="I45" s="23">
        <v>150</v>
      </c>
      <c r="J45" s="21" t="s">
        <v>48</v>
      </c>
      <c r="K45" s="21" t="s">
        <v>21</v>
      </c>
      <c r="L45" s="21"/>
      <c r="M45" s="21"/>
    </row>
    <row r="46" spans="2:13" x14ac:dyDescent="0.25">
      <c r="B46" s="21" t="s">
        <v>42</v>
      </c>
      <c r="C46" s="128" t="s">
        <v>84</v>
      </c>
      <c r="D46" s="20" t="s">
        <v>66</v>
      </c>
      <c r="E46" s="20" t="s">
        <v>116</v>
      </c>
      <c r="F46" s="20"/>
      <c r="G46" s="21"/>
      <c r="H46" s="21" t="s">
        <v>452</v>
      </c>
      <c r="I46" s="23">
        <v>50</v>
      </c>
      <c r="J46" s="21" t="s">
        <v>48</v>
      </c>
      <c r="K46" s="21" t="s">
        <v>21</v>
      </c>
      <c r="L46" s="21"/>
      <c r="M46" s="21"/>
    </row>
    <row r="47" spans="2:13" x14ac:dyDescent="0.25">
      <c r="B47" s="21" t="s">
        <v>42</v>
      </c>
      <c r="C47" s="128" t="s">
        <v>84</v>
      </c>
      <c r="D47" s="20" t="s">
        <v>63</v>
      </c>
      <c r="E47" s="20" t="s">
        <v>45</v>
      </c>
      <c r="F47" s="20" t="s">
        <v>45</v>
      </c>
      <c r="G47" s="21" t="s">
        <v>46</v>
      </c>
      <c r="H47" s="21" t="s">
        <v>153</v>
      </c>
      <c r="I47" s="23">
        <v>50</v>
      </c>
      <c r="J47" s="21" t="s">
        <v>48</v>
      </c>
      <c r="K47" s="21"/>
      <c r="L47" s="21" t="s">
        <v>21</v>
      </c>
      <c r="M47" s="21"/>
    </row>
    <row r="48" spans="2:13" x14ac:dyDescent="0.25">
      <c r="B48" s="21" t="s">
        <v>42</v>
      </c>
      <c r="C48" s="128" t="s">
        <v>79</v>
      </c>
      <c r="D48" s="20" t="s">
        <v>63</v>
      </c>
      <c r="E48" s="20" t="s">
        <v>255</v>
      </c>
      <c r="F48" s="20" t="s">
        <v>498</v>
      </c>
      <c r="G48" s="21" t="s">
        <v>46</v>
      </c>
      <c r="H48" s="21" t="s">
        <v>60</v>
      </c>
      <c r="I48" s="23">
        <v>950</v>
      </c>
      <c r="J48" s="21" t="s">
        <v>48</v>
      </c>
      <c r="K48" s="21"/>
      <c r="L48" s="21" t="s">
        <v>21</v>
      </c>
      <c r="M48" s="21"/>
    </row>
    <row r="49" spans="2:13" x14ac:dyDescent="0.25">
      <c r="B49" s="21" t="s">
        <v>42</v>
      </c>
      <c r="C49" s="128" t="s">
        <v>82</v>
      </c>
      <c r="D49" s="20" t="s">
        <v>63</v>
      </c>
      <c r="E49" s="20" t="s">
        <v>255</v>
      </c>
      <c r="F49" s="20" t="s">
        <v>499</v>
      </c>
      <c r="G49" s="21" t="s">
        <v>46</v>
      </c>
      <c r="H49" s="21" t="s">
        <v>126</v>
      </c>
      <c r="I49" s="23">
        <v>150</v>
      </c>
      <c r="J49" s="21" t="s">
        <v>48</v>
      </c>
      <c r="K49" s="21"/>
      <c r="L49" s="21" t="s">
        <v>21</v>
      </c>
      <c r="M49" s="21"/>
    </row>
    <row r="50" spans="2:13" x14ac:dyDescent="0.25">
      <c r="B50" s="21" t="s">
        <v>42</v>
      </c>
      <c r="C50" s="128" t="s">
        <v>84</v>
      </c>
      <c r="D50" s="20" t="s">
        <v>63</v>
      </c>
      <c r="E50" s="20" t="s">
        <v>255</v>
      </c>
      <c r="F50" s="20" t="s">
        <v>45</v>
      </c>
      <c r="G50" s="21" t="s">
        <v>46</v>
      </c>
      <c r="H50" s="21" t="s">
        <v>61</v>
      </c>
      <c r="I50" s="23">
        <v>50</v>
      </c>
      <c r="J50" s="21" t="s">
        <v>48</v>
      </c>
      <c r="K50" s="21"/>
      <c r="L50" s="21" t="s">
        <v>21</v>
      </c>
      <c r="M50" s="21"/>
    </row>
    <row r="51" spans="2:13" x14ac:dyDescent="0.25">
      <c r="B51" s="21" t="s">
        <v>42</v>
      </c>
      <c r="C51" s="128" t="s">
        <v>258</v>
      </c>
      <c r="D51" s="20" t="s">
        <v>63</v>
      </c>
      <c r="E51" s="20" t="s">
        <v>116</v>
      </c>
      <c r="F51" s="20">
        <v>2515</v>
      </c>
      <c r="G51" s="21" t="s">
        <v>46</v>
      </c>
      <c r="H51" s="21" t="s">
        <v>500</v>
      </c>
      <c r="I51" s="23">
        <v>950</v>
      </c>
      <c r="J51" s="21" t="s">
        <v>48</v>
      </c>
      <c r="K51" s="21"/>
      <c r="L51" s="21"/>
      <c r="M51" s="21" t="s">
        <v>21</v>
      </c>
    </row>
    <row r="52" spans="2:13" x14ac:dyDescent="0.25">
      <c r="B52" s="21" t="s">
        <v>42</v>
      </c>
      <c r="C52" s="128" t="s">
        <v>258</v>
      </c>
      <c r="D52" s="20" t="s">
        <v>501</v>
      </c>
      <c r="E52" s="20" t="s">
        <v>272</v>
      </c>
      <c r="F52" s="20" t="s">
        <v>327</v>
      </c>
      <c r="G52" s="21" t="s">
        <v>46</v>
      </c>
      <c r="H52" s="21" t="s">
        <v>68</v>
      </c>
      <c r="I52" s="23">
        <v>950</v>
      </c>
      <c r="J52" s="21" t="s">
        <v>48</v>
      </c>
      <c r="K52" s="21"/>
      <c r="L52" s="21" t="s">
        <v>21</v>
      </c>
      <c r="M52" s="21"/>
    </row>
    <row r="53" spans="2:13" x14ac:dyDescent="0.25">
      <c r="B53" s="21" t="s">
        <v>42</v>
      </c>
      <c r="C53" s="128" t="s">
        <v>502</v>
      </c>
      <c r="D53" s="20" t="s">
        <v>19</v>
      </c>
      <c r="E53" s="20" t="s">
        <v>94</v>
      </c>
      <c r="F53" s="20" t="s">
        <v>503</v>
      </c>
      <c r="G53" s="21" t="s">
        <v>46</v>
      </c>
      <c r="H53" s="21" t="s">
        <v>70</v>
      </c>
      <c r="I53" s="23">
        <v>1800</v>
      </c>
      <c r="J53" s="21" t="s">
        <v>48</v>
      </c>
      <c r="K53" s="21"/>
      <c r="L53" s="21" t="s">
        <v>21</v>
      </c>
      <c r="M53" s="21"/>
    </row>
    <row r="54" spans="2:13" ht="23.25" x14ac:dyDescent="0.25">
      <c r="B54" s="21" t="s">
        <v>42</v>
      </c>
      <c r="C54" s="20" t="s">
        <v>258</v>
      </c>
      <c r="D54" s="19" t="s">
        <v>504</v>
      </c>
      <c r="E54" s="20" t="s">
        <v>116</v>
      </c>
      <c r="F54" s="20" t="s">
        <v>505</v>
      </c>
      <c r="G54" s="21" t="s">
        <v>46</v>
      </c>
      <c r="H54" s="21" t="s">
        <v>72</v>
      </c>
      <c r="I54" s="23">
        <v>2400</v>
      </c>
      <c r="J54" s="21" t="s">
        <v>48</v>
      </c>
      <c r="K54" s="21" t="s">
        <v>21</v>
      </c>
      <c r="L54" s="21"/>
      <c r="M54" s="21"/>
    </row>
    <row r="55" spans="2:13" x14ac:dyDescent="0.25">
      <c r="B55" s="21" t="s">
        <v>42</v>
      </c>
      <c r="C55" s="20" t="s">
        <v>246</v>
      </c>
      <c r="D55" s="19" t="s">
        <v>506</v>
      </c>
      <c r="E55" s="20" t="s">
        <v>507</v>
      </c>
      <c r="F55" s="20"/>
      <c r="G55" s="21" t="s">
        <v>46</v>
      </c>
      <c r="H55" s="21" t="s">
        <v>508</v>
      </c>
      <c r="I55" s="23">
        <v>150</v>
      </c>
      <c r="J55" s="21" t="s">
        <v>48</v>
      </c>
      <c r="K55" s="21"/>
      <c r="L55" s="21"/>
      <c r="M55" s="21"/>
    </row>
    <row r="56" spans="2:13" x14ac:dyDescent="0.25">
      <c r="B56" s="21" t="s">
        <v>42</v>
      </c>
      <c r="C56" s="20" t="s">
        <v>509</v>
      </c>
      <c r="D56" s="19" t="s">
        <v>63</v>
      </c>
      <c r="E56" s="20" t="s">
        <v>510</v>
      </c>
      <c r="F56" s="20" t="s">
        <v>511</v>
      </c>
      <c r="G56" s="21"/>
      <c r="H56" s="21" t="s">
        <v>164</v>
      </c>
      <c r="I56" s="23">
        <v>950</v>
      </c>
      <c r="J56" s="77" t="s">
        <v>48</v>
      </c>
      <c r="K56" s="77" t="s">
        <v>21</v>
      </c>
      <c r="L56" s="77"/>
      <c r="M56" s="77"/>
    </row>
    <row r="57" spans="2:13" x14ac:dyDescent="0.25">
      <c r="B57" s="21" t="s">
        <v>42</v>
      </c>
      <c r="C57" s="20" t="s">
        <v>343</v>
      </c>
      <c r="D57" s="19" t="s">
        <v>63</v>
      </c>
      <c r="E57" s="20" t="s">
        <v>103</v>
      </c>
      <c r="F57" s="80"/>
      <c r="G57" s="77"/>
      <c r="H57" s="77" t="s">
        <v>166</v>
      </c>
      <c r="I57" s="82">
        <v>150</v>
      </c>
      <c r="J57" s="77" t="s">
        <v>48</v>
      </c>
      <c r="K57" s="77" t="s">
        <v>21</v>
      </c>
      <c r="L57" s="77"/>
      <c r="M57" s="77"/>
    </row>
    <row r="58" spans="2:13" x14ac:dyDescent="0.25">
      <c r="B58" s="21" t="s">
        <v>42</v>
      </c>
      <c r="C58" s="20" t="s">
        <v>246</v>
      </c>
      <c r="D58" s="19" t="s">
        <v>66</v>
      </c>
      <c r="E58" s="20" t="s">
        <v>163</v>
      </c>
      <c r="F58" s="20"/>
      <c r="G58" s="21"/>
      <c r="H58" s="21" t="s">
        <v>170</v>
      </c>
      <c r="I58" s="23">
        <v>150</v>
      </c>
      <c r="J58" s="21" t="s">
        <v>48</v>
      </c>
      <c r="K58" s="21"/>
      <c r="L58" s="21"/>
      <c r="M58" s="21"/>
    </row>
    <row r="59" spans="2:13" x14ac:dyDescent="0.25">
      <c r="B59" s="162" t="s">
        <v>78</v>
      </c>
      <c r="C59" s="163" t="s">
        <v>82</v>
      </c>
      <c r="D59" s="164" t="s">
        <v>63</v>
      </c>
      <c r="E59" s="163" t="s">
        <v>103</v>
      </c>
      <c r="F59" s="165"/>
      <c r="G59" s="162" t="s">
        <v>512</v>
      </c>
      <c r="H59" s="162" t="s">
        <v>173</v>
      </c>
      <c r="I59" s="166">
        <v>150</v>
      </c>
      <c r="J59" s="162" t="s">
        <v>48</v>
      </c>
      <c r="K59" s="162"/>
      <c r="L59" s="167"/>
      <c r="M59" s="162" t="s">
        <v>21</v>
      </c>
    </row>
    <row r="60" spans="2:13" x14ac:dyDescent="0.25">
      <c r="B60" s="162" t="s">
        <v>78</v>
      </c>
      <c r="C60" s="163" t="s">
        <v>258</v>
      </c>
      <c r="D60" s="164" t="s">
        <v>115</v>
      </c>
      <c r="E60" s="163" t="s">
        <v>513</v>
      </c>
      <c r="F60" s="165"/>
      <c r="G60" s="162" t="s">
        <v>514</v>
      </c>
      <c r="H60" s="162" t="s">
        <v>179</v>
      </c>
      <c r="I60" s="166">
        <v>1500</v>
      </c>
      <c r="J60" s="162" t="s">
        <v>48</v>
      </c>
      <c r="K60" s="162"/>
      <c r="L60" s="167"/>
      <c r="M60" s="162" t="s">
        <v>21</v>
      </c>
    </row>
    <row r="61" spans="2:13" x14ac:dyDescent="0.25">
      <c r="B61" s="162"/>
      <c r="C61" s="163"/>
      <c r="D61" s="164"/>
      <c r="E61" s="163"/>
      <c r="F61" s="165"/>
      <c r="G61" s="162"/>
      <c r="H61" s="162"/>
      <c r="I61" s="864">
        <f>SUM(I44:I60)</f>
        <v>11500</v>
      </c>
      <c r="J61" s="162"/>
      <c r="K61" s="162"/>
      <c r="L61" s="167"/>
      <c r="M61" s="162"/>
    </row>
    <row r="62" spans="2:13" x14ac:dyDescent="0.25">
      <c r="B62" s="988" t="s">
        <v>22</v>
      </c>
      <c r="C62" s="989"/>
      <c r="D62" s="989"/>
      <c r="E62" s="989"/>
      <c r="F62" s="989"/>
      <c r="G62" s="990"/>
      <c r="H62" s="997" t="s">
        <v>23</v>
      </c>
      <c r="I62" s="998"/>
      <c r="J62" s="998"/>
      <c r="K62" s="998"/>
      <c r="L62" s="998"/>
      <c r="M62" s="999"/>
    </row>
    <row r="63" spans="2:13" x14ac:dyDescent="0.25">
      <c r="B63" s="991"/>
      <c r="C63" s="992"/>
      <c r="D63" s="992"/>
      <c r="E63" s="992"/>
      <c r="F63" s="992"/>
      <c r="G63" s="993"/>
      <c r="H63" s="1000"/>
      <c r="I63" s="1001"/>
      <c r="J63" s="1001"/>
      <c r="K63" s="1001"/>
      <c r="L63" s="1001"/>
      <c r="M63" s="1002"/>
    </row>
    <row r="64" spans="2:13" x14ac:dyDescent="0.25">
      <c r="B64" s="991"/>
      <c r="C64" s="992"/>
      <c r="D64" s="992"/>
      <c r="E64" s="992"/>
      <c r="F64" s="992"/>
      <c r="G64" s="993"/>
      <c r="H64" s="1000"/>
      <c r="I64" s="1001"/>
      <c r="J64" s="1001"/>
      <c r="K64" s="1001"/>
      <c r="L64" s="1001"/>
      <c r="M64" s="1002"/>
    </row>
    <row r="65" spans="2:13" x14ac:dyDescent="0.25">
      <c r="B65" s="994"/>
      <c r="C65" s="995"/>
      <c r="D65" s="995"/>
      <c r="E65" s="995"/>
      <c r="F65" s="995"/>
      <c r="G65" s="996"/>
      <c r="H65" s="1003"/>
      <c r="I65" s="1004"/>
      <c r="J65" s="1004"/>
      <c r="K65" s="1004"/>
      <c r="L65" s="1004"/>
      <c r="M65" s="1005"/>
    </row>
    <row r="66" spans="2:13" x14ac:dyDescent="0.25">
      <c r="E66" s="33"/>
      <c r="F66" s="33"/>
      <c r="G66" s="33"/>
      <c r="H66" s="33"/>
      <c r="I66" s="33"/>
      <c r="J66" s="33"/>
      <c r="K66" s="33"/>
      <c r="L66" s="33"/>
      <c r="M66" s="33"/>
    </row>
  </sheetData>
  <mergeCells count="24">
    <mergeCell ref="H7:H8"/>
    <mergeCell ref="I7:I8"/>
    <mergeCell ref="J7:J8"/>
    <mergeCell ref="K7:M7"/>
    <mergeCell ref="B22:G25"/>
    <mergeCell ref="H22:M25"/>
    <mergeCell ref="B7:B8"/>
    <mergeCell ref="C7:C8"/>
    <mergeCell ref="D7:D8"/>
    <mergeCell ref="E7:E8"/>
    <mergeCell ref="F7:F8"/>
    <mergeCell ref="G7:G8"/>
    <mergeCell ref="H42:H43"/>
    <mergeCell ref="I42:I43"/>
    <mergeCell ref="J42:J43"/>
    <mergeCell ref="K42:M42"/>
    <mergeCell ref="B62:G65"/>
    <mergeCell ref="H62:M65"/>
    <mergeCell ref="B42:B43"/>
    <mergeCell ref="C42:C43"/>
    <mergeCell ref="D42:D43"/>
    <mergeCell ref="E42:E43"/>
    <mergeCell ref="F42:F43"/>
    <mergeCell ref="G42:G43"/>
  </mergeCells>
  <pageMargins left="0.7" right="0.7" top="0.75" bottom="0.75" header="0.3" footer="0.3"/>
  <pageSetup paperSize="5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A4" workbookViewId="0">
      <selection activeCell="N41" sqref="N41"/>
    </sheetView>
  </sheetViews>
  <sheetFormatPr baseColWidth="10" defaultRowHeight="15" x14ac:dyDescent="0.25"/>
  <cols>
    <col min="3" max="3" width="23" customWidth="1"/>
    <col min="6" max="6" width="14.28515625" customWidth="1"/>
    <col min="7" max="7" width="17.28515625" customWidth="1"/>
    <col min="8" max="8" width="15" customWidth="1"/>
    <col min="14" max="14" width="17.7109375" customWidth="1"/>
  </cols>
  <sheetData>
    <row r="1" spans="2:16" ht="15.75" thickBot="1" x14ac:dyDescent="0.3"/>
    <row r="2" spans="2:16" x14ac:dyDescent="0.25">
      <c r="N2" s="659" t="s">
        <v>1845</v>
      </c>
    </row>
    <row r="3" spans="2:16" ht="15.75" thickBot="1" x14ac:dyDescent="0.3">
      <c r="N3" s="658">
        <f>I35+I72</f>
        <v>117429.56</v>
      </c>
    </row>
    <row r="4" spans="2:16" x14ac:dyDescent="0.25">
      <c r="B4" s="10"/>
      <c r="C4" s="10"/>
      <c r="D4" s="11"/>
      <c r="E4" s="11"/>
      <c r="L4" s="13"/>
      <c r="M4" s="11"/>
    </row>
    <row r="5" spans="2:16" x14ac:dyDescent="0.25">
      <c r="B5" s="10"/>
      <c r="C5" s="10"/>
      <c r="D5" s="11"/>
      <c r="E5" s="11"/>
      <c r="L5" s="13"/>
      <c r="M5" s="11"/>
      <c r="P5" s="618"/>
    </row>
    <row r="6" spans="2:16" ht="15.75" thickBot="1" x14ac:dyDescent="0.3">
      <c r="B6" s="10"/>
      <c r="C6" s="10"/>
      <c r="D6" s="11"/>
      <c r="E6" s="11"/>
      <c r="L6" s="13"/>
      <c r="M6" s="11"/>
    </row>
    <row r="7" spans="2:16" ht="16.5" thickTop="1" thickBot="1" x14ac:dyDescent="0.3">
      <c r="B7" s="1014" t="s">
        <v>34</v>
      </c>
      <c r="C7" s="1016" t="s">
        <v>35</v>
      </c>
      <c r="D7" s="1016" t="s">
        <v>6</v>
      </c>
      <c r="E7" s="1016" t="s">
        <v>3</v>
      </c>
      <c r="F7" s="1016" t="s">
        <v>4</v>
      </c>
      <c r="G7" s="1016" t="s">
        <v>7</v>
      </c>
      <c r="H7" s="1016" t="s">
        <v>143</v>
      </c>
      <c r="I7" s="1016" t="s">
        <v>37</v>
      </c>
      <c r="J7" s="1060" t="s">
        <v>8</v>
      </c>
      <c r="K7" s="1062" t="s">
        <v>38</v>
      </c>
      <c r="L7" s="1063"/>
      <c r="M7" s="1136"/>
    </row>
    <row r="8" spans="2:16" ht="21.75" customHeight="1" x14ac:dyDescent="0.25">
      <c r="B8" s="1015"/>
      <c r="C8" s="1017"/>
      <c r="D8" s="1017"/>
      <c r="E8" s="1017"/>
      <c r="F8" s="1017"/>
      <c r="G8" s="1017"/>
      <c r="H8" s="1017"/>
      <c r="I8" s="1017"/>
      <c r="J8" s="1061"/>
      <c r="K8" s="16" t="s">
        <v>39</v>
      </c>
      <c r="L8" s="17" t="s">
        <v>40</v>
      </c>
      <c r="M8" s="130" t="s">
        <v>41</v>
      </c>
    </row>
    <row r="9" spans="2:16" ht="23.25" x14ac:dyDescent="0.25">
      <c r="B9" s="21" t="s">
        <v>42</v>
      </c>
      <c r="C9" s="19" t="s">
        <v>515</v>
      </c>
      <c r="D9" s="19" t="s">
        <v>56</v>
      </c>
      <c r="E9" s="20" t="s">
        <v>45</v>
      </c>
      <c r="F9" s="20" t="s">
        <v>45</v>
      </c>
      <c r="G9" s="21" t="s">
        <v>46</v>
      </c>
      <c r="H9" s="21" t="s">
        <v>47</v>
      </c>
      <c r="I9" s="23">
        <v>2500</v>
      </c>
      <c r="J9" s="21" t="s">
        <v>48</v>
      </c>
      <c r="K9" s="21"/>
      <c r="L9" s="21" t="s">
        <v>21</v>
      </c>
      <c r="M9" s="21"/>
    </row>
    <row r="10" spans="2:16" ht="23.25" x14ac:dyDescent="0.25">
      <c r="B10" s="21" t="s">
        <v>54</v>
      </c>
      <c r="C10" s="19" t="s">
        <v>50</v>
      </c>
      <c r="D10" s="20" t="s">
        <v>63</v>
      </c>
      <c r="E10" s="20" t="s">
        <v>45</v>
      </c>
      <c r="F10" s="20" t="s">
        <v>45</v>
      </c>
      <c r="G10" s="21" t="s">
        <v>46</v>
      </c>
      <c r="H10" s="21" t="s">
        <v>51</v>
      </c>
      <c r="I10" s="23">
        <v>2800</v>
      </c>
      <c r="J10" s="21" t="s">
        <v>48</v>
      </c>
      <c r="K10" s="21"/>
      <c r="L10" s="21" t="s">
        <v>21</v>
      </c>
      <c r="M10" s="21"/>
    </row>
    <row r="11" spans="2:16" ht="23.25" x14ac:dyDescent="0.25">
      <c r="B11" s="21" t="s">
        <v>42</v>
      </c>
      <c r="C11" s="19" t="s">
        <v>516</v>
      </c>
      <c r="D11" s="20" t="s">
        <v>288</v>
      </c>
      <c r="E11" s="20"/>
      <c r="F11" s="20"/>
      <c r="G11" s="21" t="s">
        <v>46</v>
      </c>
      <c r="H11" s="21" t="s">
        <v>53</v>
      </c>
      <c r="I11" s="23">
        <v>1624</v>
      </c>
      <c r="J11" s="21" t="s">
        <v>48</v>
      </c>
      <c r="K11" s="21" t="s">
        <v>21</v>
      </c>
      <c r="L11" s="21"/>
      <c r="M11" s="21"/>
      <c r="N11" s="721">
        <v>44186</v>
      </c>
    </row>
    <row r="12" spans="2:16" x14ac:dyDescent="0.25">
      <c r="B12" s="21" t="s">
        <v>42</v>
      </c>
      <c r="C12" s="20" t="s">
        <v>517</v>
      </c>
      <c r="D12" s="20" t="s">
        <v>450</v>
      </c>
      <c r="E12" s="20" t="s">
        <v>45</v>
      </c>
      <c r="F12" s="20" t="s">
        <v>45</v>
      </c>
      <c r="G12" s="21" t="s">
        <v>46</v>
      </c>
      <c r="H12" s="21" t="s">
        <v>153</v>
      </c>
      <c r="I12" s="23">
        <v>1200</v>
      </c>
      <c r="J12" s="21" t="s">
        <v>48</v>
      </c>
      <c r="K12" s="21"/>
      <c r="L12" s="21" t="s">
        <v>21</v>
      </c>
      <c r="M12" s="21"/>
    </row>
    <row r="13" spans="2:16" x14ac:dyDescent="0.25">
      <c r="B13" s="21" t="s">
        <v>42</v>
      </c>
      <c r="C13" s="20" t="s">
        <v>282</v>
      </c>
      <c r="D13" s="20" t="s">
        <v>56</v>
      </c>
      <c r="E13" s="20" t="s">
        <v>45</v>
      </c>
      <c r="F13" s="20" t="s">
        <v>45</v>
      </c>
      <c r="G13" s="21" t="s">
        <v>46</v>
      </c>
      <c r="H13" s="21" t="s">
        <v>60</v>
      </c>
      <c r="I13" s="23">
        <v>350</v>
      </c>
      <c r="J13" s="21" t="s">
        <v>48</v>
      </c>
      <c r="K13" s="21"/>
      <c r="L13" s="21"/>
      <c r="M13" s="21" t="s">
        <v>21</v>
      </c>
    </row>
    <row r="14" spans="2:16" x14ac:dyDescent="0.25">
      <c r="B14" s="21" t="s">
        <v>42</v>
      </c>
      <c r="C14" s="20" t="s">
        <v>518</v>
      </c>
      <c r="D14" s="20" t="s">
        <v>66</v>
      </c>
      <c r="E14" s="20" t="s">
        <v>45</v>
      </c>
      <c r="F14" s="20" t="s">
        <v>45</v>
      </c>
      <c r="G14" s="21" t="s">
        <v>46</v>
      </c>
      <c r="H14" s="21" t="s">
        <v>519</v>
      </c>
      <c r="I14" s="23">
        <v>850</v>
      </c>
      <c r="J14" s="21" t="s">
        <v>48</v>
      </c>
      <c r="K14" s="21"/>
      <c r="L14" s="21"/>
      <c r="M14" s="21" t="s">
        <v>21</v>
      </c>
    </row>
    <row r="15" spans="2:16" x14ac:dyDescent="0.25">
      <c r="B15" s="21" t="s">
        <v>42</v>
      </c>
      <c r="C15" s="20" t="s">
        <v>520</v>
      </c>
      <c r="D15" s="20" t="s">
        <v>19</v>
      </c>
      <c r="E15" s="20" t="s">
        <v>45</v>
      </c>
      <c r="F15" s="20" t="s">
        <v>45</v>
      </c>
      <c r="G15" s="21" t="s">
        <v>46</v>
      </c>
      <c r="H15" s="21" t="s">
        <v>521</v>
      </c>
      <c r="I15" s="23">
        <v>300</v>
      </c>
      <c r="J15" s="21" t="s">
        <v>48</v>
      </c>
      <c r="K15" s="21"/>
      <c r="L15" s="21"/>
      <c r="M15" s="21" t="s">
        <v>21</v>
      </c>
    </row>
    <row r="16" spans="2:16" x14ac:dyDescent="0.25">
      <c r="B16" s="21" t="s">
        <v>42</v>
      </c>
      <c r="C16" s="20" t="s">
        <v>246</v>
      </c>
      <c r="D16" s="20" t="s">
        <v>63</v>
      </c>
      <c r="E16" s="20" t="s">
        <v>163</v>
      </c>
      <c r="F16" s="20" t="s">
        <v>522</v>
      </c>
      <c r="G16" s="21" t="s">
        <v>46</v>
      </c>
      <c r="H16" s="21" t="s">
        <v>523</v>
      </c>
      <c r="I16" s="23">
        <v>650</v>
      </c>
      <c r="J16" s="21" t="s">
        <v>48</v>
      </c>
      <c r="K16" s="21"/>
      <c r="L16" s="21"/>
      <c r="M16" s="21" t="s">
        <v>482</v>
      </c>
    </row>
    <row r="17" spans="1:14" x14ac:dyDescent="0.25">
      <c r="B17" s="21" t="s">
        <v>42</v>
      </c>
      <c r="C17" s="20" t="s">
        <v>524</v>
      </c>
      <c r="D17" s="20" t="s">
        <v>66</v>
      </c>
      <c r="E17" s="20" t="s">
        <v>525</v>
      </c>
      <c r="F17" s="20" t="s">
        <v>526</v>
      </c>
      <c r="G17" s="21" t="s">
        <v>46</v>
      </c>
      <c r="H17" s="21" t="s">
        <v>61</v>
      </c>
      <c r="I17" s="23">
        <v>2500</v>
      </c>
      <c r="J17" s="21" t="s">
        <v>48</v>
      </c>
      <c r="K17" s="169" t="s">
        <v>482</v>
      </c>
      <c r="L17" s="21"/>
      <c r="M17" s="21"/>
    </row>
    <row r="18" spans="1:14" x14ac:dyDescent="0.25">
      <c r="B18" s="21" t="s">
        <v>42</v>
      </c>
      <c r="C18" s="20" t="s">
        <v>174</v>
      </c>
      <c r="D18" s="20" t="s">
        <v>63</v>
      </c>
      <c r="E18" s="20" t="s">
        <v>527</v>
      </c>
      <c r="F18" s="20" t="s">
        <v>528</v>
      </c>
      <c r="G18" s="21" t="s">
        <v>46</v>
      </c>
      <c r="H18" s="21" t="s">
        <v>523</v>
      </c>
      <c r="I18" s="23">
        <v>150</v>
      </c>
      <c r="J18" s="21" t="s">
        <v>48</v>
      </c>
      <c r="K18" s="21" t="s">
        <v>21</v>
      </c>
      <c r="L18" s="21"/>
      <c r="M18" s="21"/>
    </row>
    <row r="19" spans="1:14" x14ac:dyDescent="0.25">
      <c r="B19" s="21" t="s">
        <v>42</v>
      </c>
      <c r="C19" s="20" t="s">
        <v>69</v>
      </c>
      <c r="D19" s="20" t="s">
        <v>63</v>
      </c>
      <c r="E19" s="20" t="s">
        <v>45</v>
      </c>
      <c r="F19" s="20" t="s">
        <v>45</v>
      </c>
      <c r="G19" s="21" t="s">
        <v>46</v>
      </c>
      <c r="H19" s="21" t="s">
        <v>68</v>
      </c>
      <c r="I19" s="23">
        <v>60</v>
      </c>
      <c r="J19" s="21" t="s">
        <v>48</v>
      </c>
      <c r="K19" s="21"/>
      <c r="L19" s="21" t="s">
        <v>21</v>
      </c>
      <c r="M19" s="21"/>
    </row>
    <row r="20" spans="1:14" x14ac:dyDescent="0.25">
      <c r="B20" s="21" t="s">
        <v>42</v>
      </c>
      <c r="C20" s="20" t="s">
        <v>529</v>
      </c>
      <c r="D20" s="20" t="s">
        <v>450</v>
      </c>
      <c r="E20" s="20" t="s">
        <v>45</v>
      </c>
      <c r="F20" s="20" t="s">
        <v>45</v>
      </c>
      <c r="G20" s="21" t="s">
        <v>46</v>
      </c>
      <c r="H20" s="21" t="s">
        <v>70</v>
      </c>
      <c r="I20" s="23">
        <v>250</v>
      </c>
      <c r="J20" s="21" t="s">
        <v>48</v>
      </c>
      <c r="K20" s="21"/>
      <c r="L20" s="21" t="s">
        <v>21</v>
      </c>
      <c r="M20" s="21"/>
    </row>
    <row r="21" spans="1:14" x14ac:dyDescent="0.25">
      <c r="B21" s="21" t="s">
        <v>42</v>
      </c>
      <c r="C21" s="20" t="s">
        <v>294</v>
      </c>
      <c r="D21" s="20" t="s">
        <v>56</v>
      </c>
      <c r="E21" s="20" t="s">
        <v>45</v>
      </c>
      <c r="F21" s="20" t="s">
        <v>45</v>
      </c>
      <c r="G21" s="21" t="s">
        <v>46</v>
      </c>
      <c r="H21" s="21" t="s">
        <v>72</v>
      </c>
      <c r="I21" s="23">
        <v>450</v>
      </c>
      <c r="J21" s="21" t="s">
        <v>48</v>
      </c>
      <c r="K21" s="21"/>
      <c r="L21" s="21" t="s">
        <v>21</v>
      </c>
      <c r="M21" s="21"/>
    </row>
    <row r="22" spans="1:14" x14ac:dyDescent="0.25">
      <c r="B22" s="21" t="s">
        <v>78</v>
      </c>
      <c r="C22" s="20" t="s">
        <v>530</v>
      </c>
      <c r="D22" s="20" t="s">
        <v>63</v>
      </c>
      <c r="E22" s="20" t="s">
        <v>45</v>
      </c>
      <c r="F22" s="20" t="s">
        <v>45</v>
      </c>
      <c r="G22" s="21" t="s">
        <v>46</v>
      </c>
      <c r="H22" s="21" t="s">
        <v>519</v>
      </c>
      <c r="I22" s="23">
        <v>100</v>
      </c>
      <c r="J22" s="21" t="s">
        <v>48</v>
      </c>
      <c r="K22" s="21"/>
      <c r="L22" s="21" t="s">
        <v>21</v>
      </c>
      <c r="M22" s="21"/>
    </row>
    <row r="23" spans="1:14" x14ac:dyDescent="0.25">
      <c r="B23" s="21" t="s">
        <v>42</v>
      </c>
      <c r="C23" s="20" t="s">
        <v>531</v>
      </c>
      <c r="D23" s="20" t="s">
        <v>66</v>
      </c>
      <c r="E23" s="20" t="s">
        <v>45</v>
      </c>
      <c r="F23" s="20" t="s">
        <v>45</v>
      </c>
      <c r="G23" s="21" t="s">
        <v>46</v>
      </c>
      <c r="H23" s="21" t="s">
        <v>164</v>
      </c>
      <c r="I23" s="23">
        <v>60</v>
      </c>
      <c r="J23" s="21" t="s">
        <v>48</v>
      </c>
      <c r="K23" s="21"/>
      <c r="L23" s="21" t="s">
        <v>21</v>
      </c>
      <c r="M23" s="21"/>
    </row>
    <row r="24" spans="1:14" x14ac:dyDescent="0.25">
      <c r="B24" s="21" t="s">
        <v>42</v>
      </c>
      <c r="C24" s="20" t="s">
        <v>532</v>
      </c>
      <c r="D24" s="20" t="s">
        <v>63</v>
      </c>
      <c r="E24" s="20" t="s">
        <v>45</v>
      </c>
      <c r="F24" s="20" t="s">
        <v>45</v>
      </c>
      <c r="G24" s="21" t="s">
        <v>46</v>
      </c>
      <c r="H24" s="21" t="s">
        <v>533</v>
      </c>
      <c r="I24" s="23">
        <v>220</v>
      </c>
      <c r="J24" s="21" t="s">
        <v>48</v>
      </c>
      <c r="K24" s="21"/>
      <c r="L24" s="21" t="s">
        <v>21</v>
      </c>
      <c r="M24" s="21"/>
    </row>
    <row r="25" spans="1:14" x14ac:dyDescent="0.25">
      <c r="B25" s="21" t="s">
        <v>42</v>
      </c>
      <c r="C25" s="20" t="s">
        <v>534</v>
      </c>
      <c r="D25" s="20" t="s">
        <v>450</v>
      </c>
      <c r="E25" s="20" t="s">
        <v>45</v>
      </c>
      <c r="F25" s="20" t="s">
        <v>45</v>
      </c>
      <c r="G25" s="21" t="s">
        <v>46</v>
      </c>
      <c r="H25" s="21"/>
      <c r="I25" s="23">
        <v>1800</v>
      </c>
      <c r="J25" s="21" t="s">
        <v>48</v>
      </c>
      <c r="K25" s="21"/>
      <c r="L25" s="21" t="s">
        <v>21</v>
      </c>
      <c r="M25" s="21"/>
    </row>
    <row r="26" spans="1:14" ht="23.25" x14ac:dyDescent="0.25">
      <c r="A26" s="734"/>
      <c r="B26" s="21" t="s">
        <v>42</v>
      </c>
      <c r="C26" s="19" t="s">
        <v>535</v>
      </c>
      <c r="D26" s="20" t="s">
        <v>288</v>
      </c>
      <c r="E26" s="20" t="s">
        <v>45</v>
      </c>
      <c r="F26" s="20" t="s">
        <v>45</v>
      </c>
      <c r="G26" s="21" t="s">
        <v>46</v>
      </c>
      <c r="H26" s="21" t="s">
        <v>173</v>
      </c>
      <c r="I26" s="23">
        <v>8468</v>
      </c>
      <c r="J26" s="21" t="s">
        <v>48</v>
      </c>
      <c r="K26" s="21" t="s">
        <v>21</v>
      </c>
      <c r="L26" s="21"/>
      <c r="M26" s="21"/>
      <c r="N26" s="721">
        <v>44186</v>
      </c>
    </row>
    <row r="27" spans="1:14" x14ac:dyDescent="0.25">
      <c r="A27" s="734"/>
      <c r="B27" s="21" t="s">
        <v>42</v>
      </c>
      <c r="C27" s="20" t="s">
        <v>536</v>
      </c>
      <c r="D27" s="20" t="s">
        <v>44</v>
      </c>
      <c r="E27" s="20" t="s">
        <v>45</v>
      </c>
      <c r="F27" s="20" t="s">
        <v>45</v>
      </c>
      <c r="G27" s="21" t="s">
        <v>46</v>
      </c>
      <c r="H27" s="21" t="s">
        <v>179</v>
      </c>
      <c r="I27" s="23">
        <v>3248</v>
      </c>
      <c r="J27" s="21" t="s">
        <v>48</v>
      </c>
      <c r="K27" s="21" t="s">
        <v>21</v>
      </c>
      <c r="L27" s="21"/>
      <c r="M27" s="21"/>
      <c r="N27" s="721">
        <v>44186</v>
      </c>
    </row>
    <row r="28" spans="1:14" x14ac:dyDescent="0.25">
      <c r="B28" s="77" t="s">
        <v>42</v>
      </c>
      <c r="C28" s="80" t="s">
        <v>536</v>
      </c>
      <c r="D28" s="80" t="s">
        <v>537</v>
      </c>
      <c r="E28" s="80"/>
      <c r="F28" s="80"/>
      <c r="G28" s="21" t="s">
        <v>46</v>
      </c>
      <c r="H28" s="77" t="s">
        <v>231</v>
      </c>
      <c r="I28" s="82">
        <v>3600</v>
      </c>
      <c r="J28" s="21" t="s">
        <v>48</v>
      </c>
      <c r="K28" s="77" t="s">
        <v>21</v>
      </c>
      <c r="L28" s="77"/>
      <c r="M28" s="77"/>
    </row>
    <row r="29" spans="1:14" x14ac:dyDescent="0.25">
      <c r="B29" s="21" t="s">
        <v>42</v>
      </c>
      <c r="C29" s="20" t="s">
        <v>539</v>
      </c>
      <c r="D29" s="20" t="s">
        <v>56</v>
      </c>
      <c r="E29" s="80"/>
      <c r="F29" s="80"/>
      <c r="G29" s="21" t="s">
        <v>46</v>
      </c>
      <c r="H29" s="77"/>
      <c r="I29" s="82">
        <v>1800</v>
      </c>
      <c r="J29" s="21" t="s">
        <v>48</v>
      </c>
      <c r="K29" s="77"/>
      <c r="L29" s="77" t="s">
        <v>21</v>
      </c>
      <c r="M29" s="77"/>
    </row>
    <row r="30" spans="1:14" x14ac:dyDescent="0.25">
      <c r="B30" s="21" t="s">
        <v>49</v>
      </c>
      <c r="C30" s="20" t="s">
        <v>540</v>
      </c>
      <c r="D30" s="20" t="s">
        <v>19</v>
      </c>
      <c r="E30" s="80" t="s">
        <v>45</v>
      </c>
      <c r="F30" s="80" t="s">
        <v>45</v>
      </c>
      <c r="G30" s="21" t="s">
        <v>46</v>
      </c>
      <c r="H30" s="77" t="s">
        <v>350</v>
      </c>
      <c r="I30" s="82">
        <v>600</v>
      </c>
      <c r="J30" s="21" t="s">
        <v>48</v>
      </c>
      <c r="K30" s="77" t="s">
        <v>21</v>
      </c>
      <c r="L30" s="77"/>
      <c r="M30" s="77"/>
    </row>
    <row r="31" spans="1:14" x14ac:dyDescent="0.25">
      <c r="B31" s="21" t="s">
        <v>42</v>
      </c>
      <c r="C31" s="20" t="s">
        <v>541</v>
      </c>
      <c r="D31" s="20" t="s">
        <v>56</v>
      </c>
      <c r="E31" s="80" t="s">
        <v>45</v>
      </c>
      <c r="F31" s="80" t="s">
        <v>45</v>
      </c>
      <c r="G31" s="21" t="s">
        <v>46</v>
      </c>
      <c r="H31" s="77" t="s">
        <v>352</v>
      </c>
      <c r="I31" s="82">
        <v>350</v>
      </c>
      <c r="J31" s="21" t="s">
        <v>48</v>
      </c>
      <c r="K31" s="77" t="s">
        <v>21</v>
      </c>
      <c r="L31" s="77"/>
      <c r="M31" s="77"/>
    </row>
    <row r="32" spans="1:14" x14ac:dyDescent="0.25">
      <c r="B32" s="21" t="s">
        <v>42</v>
      </c>
      <c r="C32" s="20" t="s">
        <v>294</v>
      </c>
      <c r="D32" s="20" t="s">
        <v>63</v>
      </c>
      <c r="E32" s="80" t="s">
        <v>45</v>
      </c>
      <c r="F32" s="80" t="s">
        <v>45</v>
      </c>
      <c r="G32" s="21" t="s">
        <v>46</v>
      </c>
      <c r="H32" s="77" t="s">
        <v>354</v>
      </c>
      <c r="I32" s="82">
        <v>150</v>
      </c>
      <c r="J32" s="21" t="s">
        <v>48</v>
      </c>
      <c r="K32" s="77"/>
      <c r="L32" s="77"/>
      <c r="M32" s="77" t="s">
        <v>21</v>
      </c>
    </row>
    <row r="33" spans="2:13" x14ac:dyDescent="0.25">
      <c r="B33" s="21" t="s">
        <v>49</v>
      </c>
      <c r="C33" s="20" t="s">
        <v>542</v>
      </c>
      <c r="D33" s="80" t="s">
        <v>63</v>
      </c>
      <c r="E33" s="80" t="s">
        <v>45</v>
      </c>
      <c r="F33" s="80" t="s">
        <v>45</v>
      </c>
      <c r="G33" s="21" t="s">
        <v>46</v>
      </c>
      <c r="H33" s="77" t="s">
        <v>543</v>
      </c>
      <c r="I33" s="82">
        <v>450</v>
      </c>
      <c r="J33" s="21" t="s">
        <v>48</v>
      </c>
      <c r="K33" s="77" t="s">
        <v>21</v>
      </c>
      <c r="L33" s="77"/>
      <c r="M33" s="77"/>
    </row>
    <row r="34" spans="2:13" x14ac:dyDescent="0.25">
      <c r="B34" s="21" t="s">
        <v>42</v>
      </c>
      <c r="C34" s="20" t="s">
        <v>2135</v>
      </c>
      <c r="D34" s="80" t="s">
        <v>66</v>
      </c>
      <c r="E34" s="80" t="s">
        <v>2136</v>
      </c>
      <c r="F34" s="80" t="s">
        <v>2137</v>
      </c>
      <c r="G34" s="21" t="s">
        <v>2138</v>
      </c>
      <c r="H34" s="77" t="s">
        <v>2139</v>
      </c>
      <c r="I34" s="257">
        <v>11368</v>
      </c>
      <c r="J34" s="21" t="s">
        <v>48</v>
      </c>
      <c r="K34" s="77" t="s">
        <v>119</v>
      </c>
      <c r="L34" s="77"/>
      <c r="M34" s="77"/>
    </row>
    <row r="35" spans="2:13" x14ac:dyDescent="0.25">
      <c r="B35" s="530"/>
      <c r="C35" s="829"/>
      <c r="D35" s="550"/>
      <c r="E35" s="550"/>
      <c r="F35" s="550"/>
      <c r="G35" s="556"/>
      <c r="H35" s="559"/>
      <c r="I35" s="555">
        <f>SUM(I9:I34)</f>
        <v>45898</v>
      </c>
      <c r="J35" s="528"/>
      <c r="K35" s="553"/>
      <c r="L35" s="553"/>
      <c r="M35" s="554"/>
    </row>
    <row r="36" spans="2:13" x14ac:dyDescent="0.25">
      <c r="B36" s="988" t="s">
        <v>22</v>
      </c>
      <c r="C36" s="989"/>
      <c r="D36" s="989"/>
      <c r="E36" s="989"/>
      <c r="F36" s="989"/>
      <c r="G36" s="990"/>
      <c r="H36" s="997" t="s">
        <v>23</v>
      </c>
      <c r="I36" s="998"/>
      <c r="J36" s="998"/>
      <c r="K36" s="998"/>
      <c r="L36" s="998"/>
      <c r="M36" s="999"/>
    </row>
    <row r="37" spans="2:13" x14ac:dyDescent="0.25">
      <c r="B37" s="991"/>
      <c r="C37" s="992"/>
      <c r="D37" s="992"/>
      <c r="E37" s="992"/>
      <c r="F37" s="992"/>
      <c r="G37" s="993"/>
      <c r="H37" s="1000"/>
      <c r="I37" s="1001"/>
      <c r="J37" s="1001"/>
      <c r="K37" s="1001"/>
      <c r="L37" s="1001"/>
      <c r="M37" s="1002"/>
    </row>
    <row r="38" spans="2:13" x14ac:dyDescent="0.25">
      <c r="B38" s="991"/>
      <c r="C38" s="992"/>
      <c r="D38" s="992"/>
      <c r="E38" s="992"/>
      <c r="F38" s="992"/>
      <c r="G38" s="993"/>
      <c r="H38" s="1000"/>
      <c r="I38" s="1001"/>
      <c r="J38" s="1001"/>
      <c r="K38" s="1001"/>
      <c r="L38" s="1001"/>
      <c r="M38" s="1002"/>
    </row>
    <row r="39" spans="2:13" x14ac:dyDescent="0.25">
      <c r="B39" s="994"/>
      <c r="C39" s="995"/>
      <c r="D39" s="995"/>
      <c r="E39" s="995"/>
      <c r="F39" s="995"/>
      <c r="G39" s="996"/>
      <c r="H39" s="1003"/>
      <c r="I39" s="1004"/>
      <c r="J39" s="1004"/>
      <c r="K39" s="1004"/>
      <c r="L39" s="1004"/>
      <c r="M39" s="1005"/>
    </row>
    <row r="53" spans="1:14" x14ac:dyDescent="0.25">
      <c r="B53" s="10"/>
      <c r="C53" s="10"/>
      <c r="D53" s="11"/>
      <c r="E53" s="11"/>
      <c r="L53" s="13"/>
      <c r="M53" s="11"/>
    </row>
    <row r="54" spans="1:14" ht="15.75" thickBot="1" x14ac:dyDescent="0.3">
      <c r="B54" s="10"/>
      <c r="C54" s="10"/>
      <c r="D54" s="11"/>
      <c r="E54" s="11"/>
      <c r="L54" s="13"/>
      <c r="M54" s="11"/>
    </row>
    <row r="55" spans="1:14" ht="15.75" thickTop="1" x14ac:dyDescent="0.25">
      <c r="B55" s="1014" t="s">
        <v>74</v>
      </c>
      <c r="C55" s="1016" t="s">
        <v>35</v>
      </c>
      <c r="D55" s="1016" t="s">
        <v>6</v>
      </c>
      <c r="E55" s="1016" t="s">
        <v>3</v>
      </c>
      <c r="F55" s="1016" t="s">
        <v>4</v>
      </c>
      <c r="G55" s="1016" t="s">
        <v>7</v>
      </c>
      <c r="H55" s="1016" t="s">
        <v>36</v>
      </c>
      <c r="I55" s="1016" t="s">
        <v>75</v>
      </c>
      <c r="J55" s="1009" t="s">
        <v>8</v>
      </c>
      <c r="K55" s="1132" t="s">
        <v>38</v>
      </c>
      <c r="L55" s="1006"/>
      <c r="M55" s="1133"/>
    </row>
    <row r="56" spans="1:14" ht="19.5" customHeight="1" x14ac:dyDescent="0.25">
      <c r="B56" s="1015"/>
      <c r="C56" s="1017"/>
      <c r="D56" s="1017"/>
      <c r="E56" s="1017"/>
      <c r="F56" s="1017"/>
      <c r="G56" s="1017"/>
      <c r="H56" s="1017"/>
      <c r="I56" s="1017"/>
      <c r="J56" s="1010"/>
      <c r="K56" s="170" t="s">
        <v>11</v>
      </c>
      <c r="L56" s="170" t="s">
        <v>12</v>
      </c>
      <c r="M56" s="171" t="s">
        <v>13</v>
      </c>
    </row>
    <row r="57" spans="1:14" x14ac:dyDescent="0.25">
      <c r="A57" s="734"/>
      <c r="B57" s="21" t="s">
        <v>42</v>
      </c>
      <c r="C57" s="20" t="s">
        <v>79</v>
      </c>
      <c r="D57" s="20" t="s">
        <v>66</v>
      </c>
      <c r="E57" s="20" t="s">
        <v>329</v>
      </c>
      <c r="F57" s="20" t="s">
        <v>544</v>
      </c>
      <c r="G57" s="21" t="s">
        <v>46</v>
      </c>
      <c r="H57" s="21" t="s">
        <v>545</v>
      </c>
      <c r="I57" s="23">
        <v>6999</v>
      </c>
      <c r="J57" s="21" t="s">
        <v>48</v>
      </c>
      <c r="K57" s="21"/>
      <c r="L57" s="21"/>
      <c r="M57" s="21"/>
      <c r="N57" s="721">
        <v>41730</v>
      </c>
    </row>
    <row r="58" spans="1:14" x14ac:dyDescent="0.25">
      <c r="B58" s="21" t="s">
        <v>42</v>
      </c>
      <c r="C58" s="20" t="s">
        <v>82</v>
      </c>
      <c r="D58" s="20" t="s">
        <v>63</v>
      </c>
      <c r="E58" s="20" t="s">
        <v>386</v>
      </c>
      <c r="F58" s="20"/>
      <c r="G58" s="21"/>
      <c r="H58" s="21" t="s">
        <v>546</v>
      </c>
      <c r="I58" s="23">
        <v>150</v>
      </c>
      <c r="J58" s="21" t="s">
        <v>48</v>
      </c>
      <c r="K58" s="21"/>
      <c r="L58" s="21"/>
      <c r="M58" s="21"/>
    </row>
    <row r="59" spans="1:14" x14ac:dyDescent="0.25">
      <c r="B59" s="21" t="s">
        <v>42</v>
      </c>
      <c r="C59" s="20" t="s">
        <v>258</v>
      </c>
      <c r="D59" s="20" t="s">
        <v>19</v>
      </c>
      <c r="E59" s="20" t="s">
        <v>116</v>
      </c>
      <c r="F59" s="20" t="s">
        <v>118</v>
      </c>
      <c r="G59" s="21" t="s">
        <v>547</v>
      </c>
      <c r="H59" s="21" t="s">
        <v>548</v>
      </c>
      <c r="I59" s="23">
        <v>950</v>
      </c>
      <c r="J59" s="21" t="s">
        <v>48</v>
      </c>
      <c r="K59" s="21"/>
      <c r="L59" s="21"/>
      <c r="M59" s="21"/>
    </row>
    <row r="60" spans="1:14" ht="23.25" x14ac:dyDescent="0.25">
      <c r="B60" s="21" t="s">
        <v>42</v>
      </c>
      <c r="C60" s="20" t="s">
        <v>258</v>
      </c>
      <c r="D60" s="19" t="s">
        <v>549</v>
      </c>
      <c r="E60" s="20" t="s">
        <v>116</v>
      </c>
      <c r="F60" s="20">
        <v>2135</v>
      </c>
      <c r="G60" s="21" t="s">
        <v>46</v>
      </c>
      <c r="H60" s="21" t="s">
        <v>153</v>
      </c>
      <c r="I60" s="23">
        <v>950</v>
      </c>
      <c r="J60" s="21" t="s">
        <v>48</v>
      </c>
      <c r="K60" s="21" t="s">
        <v>21</v>
      </c>
      <c r="L60" s="21"/>
      <c r="M60" s="21"/>
    </row>
    <row r="61" spans="1:14" x14ac:dyDescent="0.25">
      <c r="A61" s="734"/>
      <c r="B61" s="21" t="s">
        <v>42</v>
      </c>
      <c r="C61" s="20" t="s">
        <v>550</v>
      </c>
      <c r="D61" s="19" t="s">
        <v>66</v>
      </c>
      <c r="E61" s="20" t="s">
        <v>329</v>
      </c>
      <c r="F61" s="20" t="s">
        <v>45</v>
      </c>
      <c r="G61" s="21" t="s">
        <v>551</v>
      </c>
      <c r="H61" s="21" t="s">
        <v>552</v>
      </c>
      <c r="I61" s="23">
        <v>12274.99</v>
      </c>
      <c r="J61" s="21" t="s">
        <v>48</v>
      </c>
      <c r="K61" s="21"/>
      <c r="L61" s="21"/>
      <c r="M61" s="21"/>
      <c r="N61" s="721">
        <v>43867</v>
      </c>
    </row>
    <row r="62" spans="1:14" x14ac:dyDescent="0.25">
      <c r="B62" s="21" t="s">
        <v>42</v>
      </c>
      <c r="C62" s="20" t="s">
        <v>343</v>
      </c>
      <c r="D62" s="19" t="s">
        <v>66</v>
      </c>
      <c r="E62" s="20" t="s">
        <v>329</v>
      </c>
      <c r="F62" s="20" t="s">
        <v>45</v>
      </c>
      <c r="G62" s="21" t="s">
        <v>46</v>
      </c>
      <c r="H62" s="21" t="s">
        <v>553</v>
      </c>
      <c r="I62" s="23">
        <v>150</v>
      </c>
      <c r="J62" s="21" t="s">
        <v>48</v>
      </c>
      <c r="K62" s="21"/>
      <c r="L62" s="21"/>
      <c r="M62" s="21"/>
    </row>
    <row r="63" spans="1:14" x14ac:dyDescent="0.25">
      <c r="B63" s="77" t="s">
        <v>42</v>
      </c>
      <c r="C63" s="80" t="s">
        <v>554</v>
      </c>
      <c r="D63" s="80" t="s">
        <v>63</v>
      </c>
      <c r="E63" s="80" t="s">
        <v>555</v>
      </c>
      <c r="F63" s="80">
        <v>8300</v>
      </c>
      <c r="G63" s="77" t="s">
        <v>556</v>
      </c>
      <c r="H63" s="77" t="s">
        <v>70</v>
      </c>
      <c r="I63" s="82">
        <v>950</v>
      </c>
      <c r="J63" s="77" t="s">
        <v>48</v>
      </c>
      <c r="K63" s="77"/>
      <c r="L63" s="77"/>
      <c r="M63" s="77" t="s">
        <v>21</v>
      </c>
    </row>
    <row r="64" spans="1:14" x14ac:dyDescent="0.25">
      <c r="B64" s="77" t="s">
        <v>42</v>
      </c>
      <c r="C64" s="80" t="s">
        <v>343</v>
      </c>
      <c r="D64" s="80" t="s">
        <v>63</v>
      </c>
      <c r="E64" s="80" t="s">
        <v>103</v>
      </c>
      <c r="F64" s="80"/>
      <c r="G64" s="77"/>
      <c r="H64" s="77" t="s">
        <v>72</v>
      </c>
      <c r="I64" s="82">
        <v>150</v>
      </c>
      <c r="J64" s="77" t="s">
        <v>48</v>
      </c>
      <c r="K64" s="77" t="s">
        <v>557</v>
      </c>
      <c r="L64" s="77"/>
      <c r="M64" s="77"/>
    </row>
    <row r="65" spans="1:14" x14ac:dyDescent="0.25">
      <c r="B65" s="77" t="s">
        <v>42</v>
      </c>
      <c r="C65" s="80" t="s">
        <v>258</v>
      </c>
      <c r="D65" s="80" t="s">
        <v>206</v>
      </c>
      <c r="E65" s="80" t="s">
        <v>94</v>
      </c>
      <c r="F65" s="80" t="s">
        <v>558</v>
      </c>
      <c r="G65" s="77" t="s">
        <v>1956</v>
      </c>
      <c r="H65" s="77" t="s">
        <v>164</v>
      </c>
      <c r="I65" s="82">
        <v>950</v>
      </c>
      <c r="J65" s="77" t="s">
        <v>48</v>
      </c>
      <c r="K65" s="77"/>
      <c r="L65" s="77" t="s">
        <v>21</v>
      </c>
      <c r="M65" s="739" t="s">
        <v>1957</v>
      </c>
    </row>
    <row r="66" spans="1:14" x14ac:dyDescent="0.25">
      <c r="B66" s="77" t="s">
        <v>42</v>
      </c>
      <c r="C66" s="80" t="s">
        <v>559</v>
      </c>
      <c r="D66" s="80" t="s">
        <v>66</v>
      </c>
      <c r="E66" s="80" t="s">
        <v>329</v>
      </c>
      <c r="F66" s="80" t="s">
        <v>45</v>
      </c>
      <c r="G66" s="77" t="s">
        <v>46</v>
      </c>
      <c r="H66" s="77" t="s">
        <v>68</v>
      </c>
      <c r="I66" s="82">
        <v>50</v>
      </c>
      <c r="J66" s="77" t="s">
        <v>48</v>
      </c>
      <c r="K66" s="77"/>
      <c r="L66" s="77" t="s">
        <v>21</v>
      </c>
      <c r="M66" s="77"/>
    </row>
    <row r="67" spans="1:14" x14ac:dyDescent="0.25">
      <c r="B67" s="77" t="s">
        <v>42</v>
      </c>
      <c r="C67" s="80" t="s">
        <v>560</v>
      </c>
      <c r="D67" s="80" t="s">
        <v>63</v>
      </c>
      <c r="E67" s="20" t="s">
        <v>103</v>
      </c>
      <c r="F67" s="20"/>
      <c r="G67" s="21"/>
      <c r="H67" s="21" t="s">
        <v>99</v>
      </c>
      <c r="I67" s="23">
        <v>60</v>
      </c>
      <c r="J67" s="21" t="s">
        <v>48</v>
      </c>
      <c r="K67" s="21" t="s">
        <v>557</v>
      </c>
      <c r="L67" s="21"/>
      <c r="M67" s="21"/>
    </row>
    <row r="68" spans="1:14" x14ac:dyDescent="0.25">
      <c r="B68" s="172" t="s">
        <v>42</v>
      </c>
      <c r="C68" s="173" t="s">
        <v>137</v>
      </c>
      <c r="D68" s="173" t="s">
        <v>19</v>
      </c>
      <c r="E68" s="173" t="s">
        <v>116</v>
      </c>
      <c r="F68" s="173" t="s">
        <v>561</v>
      </c>
      <c r="G68" s="172" t="s">
        <v>1948</v>
      </c>
      <c r="H68" s="172" t="s">
        <v>60</v>
      </c>
      <c r="I68" s="174">
        <v>2500</v>
      </c>
      <c r="J68" s="172" t="s">
        <v>48</v>
      </c>
      <c r="K68" s="175" t="s">
        <v>562</v>
      </c>
      <c r="L68" s="175"/>
      <c r="M68" s="175"/>
    </row>
    <row r="69" spans="1:14" x14ac:dyDescent="0.25">
      <c r="A69" s="734"/>
      <c r="B69" s="172" t="s">
        <v>42</v>
      </c>
      <c r="C69" s="173" t="s">
        <v>114</v>
      </c>
      <c r="D69" s="173" t="s">
        <v>63</v>
      </c>
      <c r="E69" s="173" t="s">
        <v>272</v>
      </c>
      <c r="F69" s="173" t="s">
        <v>563</v>
      </c>
      <c r="G69" s="176">
        <v>9900000003105</v>
      </c>
      <c r="H69" s="172"/>
      <c r="I69" s="174">
        <v>11182.4</v>
      </c>
      <c r="J69" s="172" t="s">
        <v>48</v>
      </c>
      <c r="K69" s="172" t="s">
        <v>564</v>
      </c>
      <c r="L69" s="175"/>
      <c r="M69" s="175"/>
    </row>
    <row r="70" spans="1:14" x14ac:dyDescent="0.25">
      <c r="A70" s="734"/>
      <c r="B70" s="21" t="s">
        <v>42</v>
      </c>
      <c r="C70" s="18" t="s">
        <v>137</v>
      </c>
      <c r="D70" s="19" t="s">
        <v>19</v>
      </c>
      <c r="E70" s="20" t="s">
        <v>116</v>
      </c>
      <c r="F70" s="20" t="s">
        <v>402</v>
      </c>
      <c r="G70" s="21" t="s">
        <v>1949</v>
      </c>
      <c r="H70" s="22" t="s">
        <v>166</v>
      </c>
      <c r="I70" s="23">
        <v>24479.17</v>
      </c>
      <c r="J70" s="21" t="s">
        <v>48</v>
      </c>
      <c r="K70" s="21"/>
      <c r="L70" s="21" t="s">
        <v>21</v>
      </c>
      <c r="M70" s="21"/>
      <c r="N70" s="737">
        <v>43867</v>
      </c>
    </row>
    <row r="71" spans="1:14" ht="15" customHeight="1" x14ac:dyDescent="0.25">
      <c r="A71" s="734"/>
      <c r="B71" s="172" t="s">
        <v>42</v>
      </c>
      <c r="C71" s="173" t="s">
        <v>569</v>
      </c>
      <c r="D71" s="173" t="s">
        <v>66</v>
      </c>
      <c r="E71" s="173" t="s">
        <v>116</v>
      </c>
      <c r="F71" s="173">
        <v>2000</v>
      </c>
      <c r="G71" s="172"/>
      <c r="H71" s="172"/>
      <c r="I71" s="717">
        <v>9736</v>
      </c>
      <c r="J71" s="172"/>
      <c r="K71" s="172"/>
      <c r="L71" s="738"/>
      <c r="M71" s="715"/>
      <c r="N71" s="721"/>
    </row>
    <row r="72" spans="1:14" ht="20.25" customHeight="1" x14ac:dyDescent="0.25">
      <c r="A72" s="734"/>
      <c r="B72" s="172"/>
      <c r="C72" s="173"/>
      <c r="D72" s="173"/>
      <c r="E72" s="173"/>
      <c r="F72" s="173"/>
      <c r="G72" s="172"/>
      <c r="H72" s="801"/>
      <c r="I72" s="866">
        <f>SUM(I57:I71)</f>
        <v>71531.56</v>
      </c>
      <c r="J72" s="800"/>
      <c r="K72" s="172"/>
      <c r="L72" s="865"/>
      <c r="M72" s="814"/>
      <c r="N72" s="721"/>
    </row>
    <row r="73" spans="1:14" ht="46.5" customHeight="1" x14ac:dyDescent="0.25">
      <c r="B73" s="1134" t="s">
        <v>22</v>
      </c>
      <c r="C73" s="1134"/>
      <c r="D73" s="1134"/>
      <c r="E73" s="1134"/>
      <c r="F73" s="1134"/>
      <c r="G73" s="1134"/>
      <c r="H73" s="1135" t="s">
        <v>23</v>
      </c>
      <c r="I73" s="1135"/>
      <c r="J73" s="1135"/>
      <c r="K73" s="1135"/>
      <c r="L73" s="1135"/>
      <c r="M73" s="1135"/>
    </row>
    <row r="74" spans="1:14" hidden="1" x14ac:dyDescent="0.25">
      <c r="B74" s="1134"/>
      <c r="C74" s="1134"/>
      <c r="D74" s="1134"/>
      <c r="E74" s="1134"/>
      <c r="F74" s="1134"/>
      <c r="G74" s="1134"/>
      <c r="H74" s="791"/>
      <c r="I74" s="791"/>
      <c r="J74" s="791"/>
      <c r="K74" s="791"/>
      <c r="L74" s="791"/>
      <c r="M74" s="791"/>
    </row>
    <row r="75" spans="1:14" hidden="1" x14ac:dyDescent="0.25">
      <c r="B75" s="1134"/>
      <c r="C75" s="1134"/>
      <c r="D75" s="1134"/>
      <c r="E75" s="1134"/>
      <c r="F75" s="1134"/>
      <c r="G75" s="1134"/>
      <c r="H75" s="791"/>
      <c r="I75" s="791"/>
      <c r="J75" s="791"/>
      <c r="K75" s="791"/>
      <c r="L75" s="791"/>
      <c r="M75" s="791"/>
    </row>
    <row r="76" spans="1:14" hidden="1" x14ac:dyDescent="0.25">
      <c r="B76" s="1134"/>
      <c r="C76" s="1134"/>
      <c r="D76" s="1134"/>
      <c r="E76" s="1134"/>
      <c r="F76" s="1134"/>
      <c r="G76" s="1134"/>
      <c r="H76" s="791"/>
      <c r="I76" s="791"/>
      <c r="J76" s="791"/>
      <c r="K76" s="791"/>
      <c r="L76" s="791"/>
      <c r="M76" s="68"/>
    </row>
    <row r="77" spans="1:14" x14ac:dyDescent="0.25">
      <c r="B77" s="789"/>
      <c r="C77" s="789"/>
      <c r="D77" s="789"/>
      <c r="E77" s="789"/>
      <c r="F77" s="789"/>
      <c r="G77" s="789"/>
      <c r="H77" s="790"/>
      <c r="I77" s="790"/>
      <c r="J77" s="790"/>
      <c r="K77" s="790"/>
      <c r="L77" s="790"/>
      <c r="M77" s="227"/>
    </row>
  </sheetData>
  <mergeCells count="24">
    <mergeCell ref="H7:H8"/>
    <mergeCell ref="I7:I8"/>
    <mergeCell ref="J7:J8"/>
    <mergeCell ref="K7:M7"/>
    <mergeCell ref="B36:G39"/>
    <mergeCell ref="H36:M39"/>
    <mergeCell ref="B7:B8"/>
    <mergeCell ref="C7:C8"/>
    <mergeCell ref="D7:D8"/>
    <mergeCell ref="E7:E8"/>
    <mergeCell ref="F7:F8"/>
    <mergeCell ref="G7:G8"/>
    <mergeCell ref="H55:H56"/>
    <mergeCell ref="I55:I56"/>
    <mergeCell ref="J55:J56"/>
    <mergeCell ref="K55:M55"/>
    <mergeCell ref="B73:G76"/>
    <mergeCell ref="B55:B56"/>
    <mergeCell ref="C55:C56"/>
    <mergeCell ref="D55:D56"/>
    <mergeCell ref="E55:E56"/>
    <mergeCell ref="F55:F56"/>
    <mergeCell ref="G55:G56"/>
    <mergeCell ref="H73:M73"/>
  </mergeCells>
  <pageMargins left="0.7" right="0.7" top="0.75" bottom="0.75" header="0.3" footer="0.3"/>
  <pageSetup paperSize="5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N4" sqref="N4"/>
    </sheetView>
  </sheetViews>
  <sheetFormatPr baseColWidth="10" defaultRowHeight="15" x14ac:dyDescent="0.25"/>
  <cols>
    <col min="3" max="3" width="22.5703125" customWidth="1"/>
    <col min="4" max="4" width="13.42578125" customWidth="1"/>
    <col min="14" max="14" width="15.5703125" customWidth="1"/>
    <col min="15" max="15" width="13" customWidth="1"/>
  </cols>
  <sheetData>
    <row r="1" spans="2:16" ht="15.75" thickBot="1" x14ac:dyDescent="0.3"/>
    <row r="2" spans="2:16" x14ac:dyDescent="0.25">
      <c r="N2" s="659" t="s">
        <v>1845</v>
      </c>
    </row>
    <row r="3" spans="2:16" ht="15.75" thickBot="1" x14ac:dyDescent="0.3">
      <c r="N3" s="658">
        <f>I22</f>
        <v>22836</v>
      </c>
    </row>
    <row r="4" spans="2:16" x14ac:dyDescent="0.25">
      <c r="B4" s="10"/>
      <c r="C4" s="10"/>
      <c r="D4" s="11"/>
      <c r="E4" s="11"/>
      <c r="L4" s="13"/>
      <c r="M4" s="11"/>
    </row>
    <row r="5" spans="2:16" x14ac:dyDescent="0.25">
      <c r="B5" s="10"/>
      <c r="C5" s="10"/>
      <c r="D5" s="11"/>
      <c r="E5" s="11"/>
      <c r="L5" s="13"/>
      <c r="M5" s="11"/>
    </row>
    <row r="6" spans="2:16" ht="15.75" thickBot="1" x14ac:dyDescent="0.3">
      <c r="B6" s="10"/>
      <c r="C6" s="10"/>
      <c r="D6" s="11"/>
      <c r="E6" s="11"/>
      <c r="L6" s="13"/>
      <c r="M6" s="11"/>
      <c r="P6" s="618"/>
    </row>
    <row r="7" spans="2:16" x14ac:dyDescent="0.25">
      <c r="B7" s="1137" t="s">
        <v>316</v>
      </c>
      <c r="C7" s="1137" t="s">
        <v>35</v>
      </c>
      <c r="D7" s="1137" t="s">
        <v>6</v>
      </c>
      <c r="E7" s="1137" t="s">
        <v>3</v>
      </c>
      <c r="F7" s="1137" t="s">
        <v>4</v>
      </c>
      <c r="G7" s="1137" t="s">
        <v>7</v>
      </c>
      <c r="H7" s="1137" t="s">
        <v>36</v>
      </c>
      <c r="I7" s="1137" t="s">
        <v>75</v>
      </c>
      <c r="J7" s="1139" t="s">
        <v>8</v>
      </c>
      <c r="K7" s="1141" t="s">
        <v>38</v>
      </c>
      <c r="L7" s="1142"/>
      <c r="M7" s="1143"/>
    </row>
    <row r="8" spans="2:16" ht="21" customHeight="1" thickBot="1" x14ac:dyDescent="0.3">
      <c r="B8" s="1138"/>
      <c r="C8" s="1138"/>
      <c r="D8" s="1138"/>
      <c r="E8" s="1138"/>
      <c r="F8" s="1138"/>
      <c r="G8" s="1138"/>
      <c r="H8" s="1138"/>
      <c r="I8" s="1138"/>
      <c r="J8" s="1140"/>
      <c r="K8" s="177" t="s">
        <v>11</v>
      </c>
      <c r="L8" s="178" t="s">
        <v>12</v>
      </c>
      <c r="M8" s="179" t="s">
        <v>13</v>
      </c>
    </row>
    <row r="9" spans="2:16" ht="23.25" x14ac:dyDescent="0.25">
      <c r="B9" s="180" t="s">
        <v>565</v>
      </c>
      <c r="C9" s="181" t="s">
        <v>540</v>
      </c>
      <c r="D9" s="182" t="s">
        <v>19</v>
      </c>
      <c r="E9" s="183" t="s">
        <v>566</v>
      </c>
      <c r="F9" s="183" t="s">
        <v>45</v>
      </c>
      <c r="G9" s="146" t="s">
        <v>46</v>
      </c>
      <c r="H9" s="146" t="s">
        <v>47</v>
      </c>
      <c r="I9" s="184">
        <v>1200</v>
      </c>
      <c r="J9" s="146" t="s">
        <v>48</v>
      </c>
      <c r="K9" s="146"/>
      <c r="L9" s="180" t="s">
        <v>21</v>
      </c>
      <c r="M9" s="180"/>
    </row>
    <row r="10" spans="2:16" ht="23.25" x14ac:dyDescent="0.25">
      <c r="B10" s="21" t="s">
        <v>42</v>
      </c>
      <c r="C10" s="19" t="s">
        <v>50</v>
      </c>
      <c r="D10" s="20" t="s">
        <v>56</v>
      </c>
      <c r="E10" s="20" t="s">
        <v>45</v>
      </c>
      <c r="F10" s="20" t="s">
        <v>45</v>
      </c>
      <c r="G10" s="37" t="s">
        <v>46</v>
      </c>
      <c r="H10" s="21" t="s">
        <v>51</v>
      </c>
      <c r="I10" s="23">
        <v>850</v>
      </c>
      <c r="J10" s="37" t="s">
        <v>126</v>
      </c>
      <c r="K10" s="21"/>
      <c r="L10" s="21" t="s">
        <v>21</v>
      </c>
      <c r="M10" s="21"/>
    </row>
    <row r="11" spans="2:16" x14ac:dyDescent="0.25">
      <c r="B11" s="77" t="s">
        <v>42</v>
      </c>
      <c r="C11" s="145" t="s">
        <v>138</v>
      </c>
      <c r="D11" s="80" t="s">
        <v>63</v>
      </c>
      <c r="E11" s="80" t="s">
        <v>116</v>
      </c>
      <c r="F11" s="80" t="s">
        <v>45</v>
      </c>
      <c r="G11" s="37" t="s">
        <v>46</v>
      </c>
      <c r="H11" s="77" t="s">
        <v>53</v>
      </c>
      <c r="I11" s="82">
        <v>1200</v>
      </c>
      <c r="J11" s="37" t="s">
        <v>48</v>
      </c>
      <c r="K11" s="77"/>
      <c r="L11" s="77" t="s">
        <v>21</v>
      </c>
      <c r="M11" s="77"/>
    </row>
    <row r="12" spans="2:16" x14ac:dyDescent="0.25">
      <c r="B12" s="77" t="s">
        <v>78</v>
      </c>
      <c r="C12" s="168" t="s">
        <v>567</v>
      </c>
      <c r="D12" s="80" t="s">
        <v>288</v>
      </c>
      <c r="E12" s="80"/>
      <c r="F12" s="80"/>
      <c r="G12" s="37" t="s">
        <v>46</v>
      </c>
      <c r="H12" s="77" t="s">
        <v>153</v>
      </c>
      <c r="I12" s="82">
        <v>850</v>
      </c>
      <c r="J12" s="37" t="s">
        <v>48</v>
      </c>
      <c r="K12" s="77"/>
      <c r="L12" s="77"/>
      <c r="M12" s="77"/>
    </row>
    <row r="13" spans="2:16" ht="23.25" x14ac:dyDescent="0.25">
      <c r="B13" s="77" t="s">
        <v>42</v>
      </c>
      <c r="C13" s="145" t="s">
        <v>568</v>
      </c>
      <c r="D13" s="80"/>
      <c r="E13" s="20" t="s">
        <v>45</v>
      </c>
      <c r="F13" s="20" t="s">
        <v>45</v>
      </c>
      <c r="G13" s="37" t="s">
        <v>46</v>
      </c>
      <c r="H13" s="21" t="s">
        <v>60</v>
      </c>
      <c r="I13" s="23">
        <v>450</v>
      </c>
      <c r="J13" s="37" t="s">
        <v>126</v>
      </c>
      <c r="K13" s="77"/>
      <c r="L13" s="77" t="s">
        <v>21</v>
      </c>
      <c r="M13" s="77"/>
    </row>
    <row r="14" spans="2:16" x14ac:dyDescent="0.25">
      <c r="B14" s="77" t="s">
        <v>42</v>
      </c>
      <c r="C14" s="145" t="s">
        <v>79</v>
      </c>
      <c r="D14" s="80" t="s">
        <v>66</v>
      </c>
      <c r="E14" s="20" t="s">
        <v>329</v>
      </c>
      <c r="F14" s="20"/>
      <c r="G14" s="37" t="s">
        <v>46</v>
      </c>
      <c r="H14" s="21" t="s">
        <v>61</v>
      </c>
      <c r="I14" s="23">
        <v>850</v>
      </c>
      <c r="J14" s="37" t="s">
        <v>48</v>
      </c>
      <c r="K14" s="21"/>
      <c r="L14" s="21" t="s">
        <v>21</v>
      </c>
      <c r="M14" s="21"/>
    </row>
    <row r="15" spans="2:16" x14ac:dyDescent="0.25">
      <c r="B15" s="77" t="s">
        <v>42</v>
      </c>
      <c r="C15" s="145" t="s">
        <v>84</v>
      </c>
      <c r="D15" s="80" t="s">
        <v>66</v>
      </c>
      <c r="E15" s="80" t="s">
        <v>45</v>
      </c>
      <c r="F15" s="80" t="s">
        <v>45</v>
      </c>
      <c r="G15" s="37" t="s">
        <v>46</v>
      </c>
      <c r="H15" s="77" t="s">
        <v>64</v>
      </c>
      <c r="I15" s="82">
        <v>50</v>
      </c>
      <c r="J15" s="37" t="s">
        <v>48</v>
      </c>
      <c r="K15" s="77" t="s">
        <v>21</v>
      </c>
      <c r="L15" s="77"/>
      <c r="M15" s="77"/>
    </row>
    <row r="16" spans="2:16" x14ac:dyDescent="0.25">
      <c r="B16" s="77" t="s">
        <v>42</v>
      </c>
      <c r="C16" s="145" t="s">
        <v>82</v>
      </c>
      <c r="D16" s="80" t="s">
        <v>66</v>
      </c>
      <c r="E16" s="80" t="s">
        <v>329</v>
      </c>
      <c r="F16" s="80" t="s">
        <v>45</v>
      </c>
      <c r="G16" s="37" t="s">
        <v>46</v>
      </c>
      <c r="H16" s="77" t="s">
        <v>68</v>
      </c>
      <c r="I16" s="82">
        <v>150</v>
      </c>
      <c r="J16" s="37" t="s">
        <v>48</v>
      </c>
      <c r="K16" s="77" t="s">
        <v>21</v>
      </c>
      <c r="L16" s="77"/>
      <c r="M16" s="77"/>
    </row>
    <row r="17" spans="1:13" ht="23.25" x14ac:dyDescent="0.25">
      <c r="A17" s="734"/>
      <c r="B17" s="77" t="s">
        <v>42</v>
      </c>
      <c r="C17" s="24" t="s">
        <v>569</v>
      </c>
      <c r="D17" s="80" t="s">
        <v>271</v>
      </c>
      <c r="E17" s="80" t="s">
        <v>116</v>
      </c>
      <c r="F17" s="80" t="s">
        <v>570</v>
      </c>
      <c r="G17" s="37" t="s">
        <v>46</v>
      </c>
      <c r="H17" s="77" t="s">
        <v>70</v>
      </c>
      <c r="I17" s="82">
        <v>9736</v>
      </c>
      <c r="J17" s="37" t="s">
        <v>2016</v>
      </c>
      <c r="K17" s="77" t="s">
        <v>21</v>
      </c>
      <c r="L17" s="77"/>
      <c r="M17" s="77"/>
    </row>
    <row r="18" spans="1:13" ht="23.25" x14ac:dyDescent="0.25">
      <c r="B18" s="77" t="s">
        <v>42</v>
      </c>
      <c r="C18" s="145" t="s">
        <v>571</v>
      </c>
      <c r="D18" s="80" t="s">
        <v>19</v>
      </c>
      <c r="E18" s="80" t="s">
        <v>45</v>
      </c>
      <c r="F18" s="80" t="s">
        <v>45</v>
      </c>
      <c r="G18" s="37" t="s">
        <v>46</v>
      </c>
      <c r="H18" s="77" t="s">
        <v>72</v>
      </c>
      <c r="I18" s="82">
        <v>600</v>
      </c>
      <c r="J18" s="37" t="s">
        <v>126</v>
      </c>
      <c r="K18" s="77" t="s">
        <v>21</v>
      </c>
      <c r="L18" s="77"/>
      <c r="M18" s="77"/>
    </row>
    <row r="19" spans="1:13" x14ac:dyDescent="0.25">
      <c r="B19" s="77" t="s">
        <v>42</v>
      </c>
      <c r="C19" s="145" t="s">
        <v>572</v>
      </c>
      <c r="D19" s="80" t="s">
        <v>63</v>
      </c>
      <c r="E19" s="80" t="s">
        <v>573</v>
      </c>
      <c r="F19" s="80" t="s">
        <v>45</v>
      </c>
      <c r="G19" s="37" t="s">
        <v>46</v>
      </c>
      <c r="H19" s="77" t="s">
        <v>99</v>
      </c>
      <c r="I19" s="82">
        <v>1200</v>
      </c>
      <c r="J19" s="37" t="s">
        <v>48</v>
      </c>
      <c r="K19" s="77" t="s">
        <v>21</v>
      </c>
      <c r="L19" s="77"/>
      <c r="M19" s="77"/>
    </row>
    <row r="20" spans="1:13" x14ac:dyDescent="0.25">
      <c r="B20" s="77" t="s">
        <v>42</v>
      </c>
      <c r="C20" s="145" t="s">
        <v>234</v>
      </c>
      <c r="D20" s="80" t="s">
        <v>66</v>
      </c>
      <c r="E20" s="80" t="s">
        <v>269</v>
      </c>
      <c r="F20" s="80" t="s">
        <v>45</v>
      </c>
      <c r="G20" s="37" t="s">
        <v>46</v>
      </c>
      <c r="H20" s="77" t="s">
        <v>164</v>
      </c>
      <c r="I20" s="82">
        <v>2800</v>
      </c>
      <c r="J20" s="37" t="s">
        <v>48</v>
      </c>
      <c r="K20" s="77"/>
      <c r="L20" s="77" t="s">
        <v>21</v>
      </c>
      <c r="M20" s="77"/>
    </row>
    <row r="21" spans="1:13" x14ac:dyDescent="0.25">
      <c r="B21" s="77" t="s">
        <v>42</v>
      </c>
      <c r="C21" s="145" t="s">
        <v>138</v>
      </c>
      <c r="D21" s="168" t="s">
        <v>574</v>
      </c>
      <c r="E21" s="80" t="s">
        <v>102</v>
      </c>
      <c r="F21" s="80"/>
      <c r="G21" s="37" t="s">
        <v>46</v>
      </c>
      <c r="H21" s="77" t="s">
        <v>166</v>
      </c>
      <c r="I21" s="82">
        <v>2900</v>
      </c>
      <c r="J21" s="37" t="s">
        <v>48</v>
      </c>
      <c r="K21" s="77" t="s">
        <v>21</v>
      </c>
      <c r="L21" s="77"/>
      <c r="M21" s="77"/>
    </row>
    <row r="22" spans="1:13" x14ac:dyDescent="0.25">
      <c r="B22" s="559"/>
      <c r="C22" s="549"/>
      <c r="D22" s="606"/>
      <c r="E22" s="550"/>
      <c r="F22" s="551"/>
      <c r="G22" s="783"/>
      <c r="H22" s="553"/>
      <c r="I22" s="555">
        <f>SUM(I9:I21)</f>
        <v>22836</v>
      </c>
      <c r="J22" s="784"/>
      <c r="K22" s="553"/>
      <c r="L22" s="553"/>
      <c r="M22" s="554"/>
    </row>
    <row r="23" spans="1:13" ht="15" customHeight="1" x14ac:dyDescent="0.25">
      <c r="B23" s="988" t="s">
        <v>22</v>
      </c>
      <c r="C23" s="989"/>
      <c r="D23" s="989"/>
      <c r="E23" s="989"/>
      <c r="F23" s="990"/>
      <c r="G23" s="997" t="s">
        <v>23</v>
      </c>
      <c r="H23" s="998"/>
      <c r="I23" s="998"/>
      <c r="J23" s="998"/>
      <c r="K23" s="998"/>
      <c r="L23" s="998"/>
      <c r="M23" s="999"/>
    </row>
    <row r="24" spans="1:13" x14ac:dyDescent="0.25">
      <c r="B24" s="991"/>
      <c r="C24" s="992"/>
      <c r="D24" s="992"/>
      <c r="E24" s="992"/>
      <c r="F24" s="993"/>
      <c r="G24" s="1000"/>
      <c r="H24" s="1001"/>
      <c r="I24" s="1001"/>
      <c r="J24" s="1001"/>
      <c r="K24" s="1001"/>
      <c r="L24" s="1001"/>
      <c r="M24" s="1002"/>
    </row>
    <row r="25" spans="1:13" x14ac:dyDescent="0.25">
      <c r="B25" s="991"/>
      <c r="C25" s="992"/>
      <c r="D25" s="992"/>
      <c r="E25" s="992"/>
      <c r="F25" s="993"/>
      <c r="G25" s="1000"/>
      <c r="H25" s="1001"/>
      <c r="I25" s="1001"/>
      <c r="J25" s="1001"/>
      <c r="K25" s="1001"/>
      <c r="L25" s="1001"/>
      <c r="M25" s="1002"/>
    </row>
    <row r="26" spans="1:13" x14ac:dyDescent="0.25">
      <c r="B26" s="994"/>
      <c r="C26" s="995"/>
      <c r="D26" s="995"/>
      <c r="E26" s="995"/>
      <c r="F26" s="996"/>
      <c r="G26" s="1003"/>
      <c r="H26" s="1004"/>
      <c r="I26" s="1004"/>
      <c r="J26" s="1004"/>
      <c r="K26" s="1004"/>
      <c r="L26" s="1004"/>
      <c r="M26" s="1005"/>
    </row>
  </sheetData>
  <mergeCells count="12">
    <mergeCell ref="G23:M26"/>
    <mergeCell ref="B23:F26"/>
    <mergeCell ref="H7:H8"/>
    <mergeCell ref="I7:I8"/>
    <mergeCell ref="J7:J8"/>
    <mergeCell ref="K7:M7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workbookViewId="0">
      <selection activeCell="Q14" sqref="Q14"/>
    </sheetView>
  </sheetViews>
  <sheetFormatPr baseColWidth="10" defaultRowHeight="15" x14ac:dyDescent="0.25"/>
  <cols>
    <col min="3" max="3" width="27.42578125" customWidth="1"/>
    <col min="8" max="8" width="16" customWidth="1"/>
    <col min="13" max="13" width="14.28515625" customWidth="1"/>
    <col min="14" max="14" width="14.140625" customWidth="1"/>
  </cols>
  <sheetData>
    <row r="1" spans="1:16" ht="15.75" thickBot="1" x14ac:dyDescent="0.3"/>
    <row r="2" spans="1:16" ht="15.75" thickBot="1" x14ac:dyDescent="0.3">
      <c r="N2" s="663" t="s">
        <v>1845</v>
      </c>
    </row>
    <row r="3" spans="1:16" ht="15.75" thickBot="1" x14ac:dyDescent="0.3">
      <c r="N3" s="943">
        <f>I21+I60</f>
        <v>68692.760000000009</v>
      </c>
    </row>
    <row r="4" spans="1:16" x14ac:dyDescent="0.25">
      <c r="B4" s="10"/>
      <c r="C4" s="10"/>
      <c r="D4" s="11"/>
      <c r="E4" s="11"/>
      <c r="L4" s="13"/>
      <c r="M4" s="11"/>
    </row>
    <row r="5" spans="1:16" x14ac:dyDescent="0.25">
      <c r="B5" s="10"/>
      <c r="C5" s="10"/>
      <c r="D5" s="11"/>
      <c r="E5" s="11"/>
      <c r="L5" s="13"/>
      <c r="M5" s="11"/>
    </row>
    <row r="6" spans="1:16" ht="15.75" thickBot="1" x14ac:dyDescent="0.3">
      <c r="B6" s="10"/>
      <c r="C6" s="10"/>
      <c r="D6" s="11"/>
      <c r="E6" s="11"/>
      <c r="L6" s="13"/>
      <c r="M6" s="11"/>
      <c r="P6" s="618"/>
    </row>
    <row r="7" spans="1:16" ht="16.5" thickTop="1" thickBot="1" x14ac:dyDescent="0.3">
      <c r="B7" s="1103" t="s">
        <v>377</v>
      </c>
      <c r="C7" s="1016" t="s">
        <v>35</v>
      </c>
      <c r="D7" s="1016" t="s">
        <v>6</v>
      </c>
      <c r="E7" s="1016" t="s">
        <v>3</v>
      </c>
      <c r="F7" s="1016" t="s">
        <v>4</v>
      </c>
      <c r="G7" s="1016" t="s">
        <v>7</v>
      </c>
      <c r="H7" s="1016" t="s">
        <v>36</v>
      </c>
      <c r="I7" s="1016" t="s">
        <v>577</v>
      </c>
      <c r="J7" s="1009" t="s">
        <v>8</v>
      </c>
      <c r="K7" s="1025" t="s">
        <v>38</v>
      </c>
      <c r="L7" s="1026"/>
      <c r="M7" s="1026"/>
    </row>
    <row r="8" spans="1:16" ht="23.25" customHeight="1" x14ac:dyDescent="0.25">
      <c r="B8" s="1104"/>
      <c r="C8" s="1017"/>
      <c r="D8" s="1017"/>
      <c r="E8" s="1017"/>
      <c r="F8" s="1017"/>
      <c r="G8" s="1017"/>
      <c r="H8" s="1017"/>
      <c r="I8" s="1017"/>
      <c r="J8" s="1010"/>
      <c r="K8" s="35" t="s">
        <v>11</v>
      </c>
      <c r="L8" s="35" t="s">
        <v>12</v>
      </c>
      <c r="M8" s="36" t="s">
        <v>13</v>
      </c>
    </row>
    <row r="9" spans="1:16" x14ac:dyDescent="0.25">
      <c r="B9" s="21" t="s">
        <v>42</v>
      </c>
      <c r="C9" s="62" t="s">
        <v>2009</v>
      </c>
      <c r="D9" s="19" t="s">
        <v>44</v>
      </c>
      <c r="E9" s="20"/>
      <c r="F9" s="20" t="s">
        <v>45</v>
      </c>
      <c r="G9" s="21" t="s">
        <v>46</v>
      </c>
      <c r="H9" s="21" t="s">
        <v>51</v>
      </c>
      <c r="I9" s="152">
        <v>3450</v>
      </c>
      <c r="J9" s="21" t="s">
        <v>48</v>
      </c>
      <c r="K9" s="21"/>
      <c r="L9" s="21" t="s">
        <v>21</v>
      </c>
      <c r="M9" s="21"/>
    </row>
    <row r="10" spans="1:16" x14ac:dyDescent="0.25">
      <c r="B10" s="21" t="s">
        <v>42</v>
      </c>
      <c r="C10" s="62" t="s">
        <v>50</v>
      </c>
      <c r="D10" s="20" t="s">
        <v>63</v>
      </c>
      <c r="E10" s="20" t="s">
        <v>45</v>
      </c>
      <c r="F10" s="20" t="s">
        <v>45</v>
      </c>
      <c r="G10" s="21" t="s">
        <v>46</v>
      </c>
      <c r="H10" s="21" t="s">
        <v>53</v>
      </c>
      <c r="I10" s="152">
        <v>2500</v>
      </c>
      <c r="J10" s="21" t="s">
        <v>48</v>
      </c>
      <c r="K10" s="21"/>
      <c r="L10" s="21" t="s">
        <v>21</v>
      </c>
      <c r="M10" s="21"/>
    </row>
    <row r="11" spans="1:16" x14ac:dyDescent="0.25">
      <c r="B11" s="21" t="s">
        <v>42</v>
      </c>
      <c r="C11" s="62" t="s">
        <v>294</v>
      </c>
      <c r="D11" s="19" t="s">
        <v>472</v>
      </c>
      <c r="E11" s="20" t="s">
        <v>45</v>
      </c>
      <c r="F11" s="20" t="s">
        <v>45</v>
      </c>
      <c r="G11" s="21" t="s">
        <v>46</v>
      </c>
      <c r="H11" s="21" t="s">
        <v>578</v>
      </c>
      <c r="I11" s="152">
        <v>950</v>
      </c>
      <c r="J11" s="21" t="s">
        <v>48</v>
      </c>
      <c r="K11" s="21"/>
      <c r="L11" s="21"/>
      <c r="M11" s="21" t="s">
        <v>21</v>
      </c>
    </row>
    <row r="12" spans="1:16" x14ac:dyDescent="0.25">
      <c r="B12" s="21" t="s">
        <v>42</v>
      </c>
      <c r="C12" s="62" t="s">
        <v>451</v>
      </c>
      <c r="D12" s="19" t="s">
        <v>56</v>
      </c>
      <c r="E12" s="20" t="s">
        <v>45</v>
      </c>
      <c r="F12" s="20" t="s">
        <v>45</v>
      </c>
      <c r="G12" s="21" t="s">
        <v>46</v>
      </c>
      <c r="H12" s="21" t="s">
        <v>360</v>
      </c>
      <c r="I12" s="152">
        <v>950</v>
      </c>
      <c r="J12" s="21" t="s">
        <v>48</v>
      </c>
      <c r="K12" s="21"/>
      <c r="L12" s="21"/>
      <c r="M12" s="21" t="s">
        <v>21</v>
      </c>
    </row>
    <row r="13" spans="1:16" x14ac:dyDescent="0.25">
      <c r="B13" s="21" t="s">
        <v>42</v>
      </c>
      <c r="C13" s="62" t="s">
        <v>174</v>
      </c>
      <c r="D13" s="19" t="s">
        <v>63</v>
      </c>
      <c r="E13" s="20" t="s">
        <v>420</v>
      </c>
      <c r="F13" s="20" t="s">
        <v>579</v>
      </c>
      <c r="G13" s="21" t="s">
        <v>46</v>
      </c>
      <c r="H13" s="21" t="s">
        <v>61</v>
      </c>
      <c r="I13" s="152">
        <v>300</v>
      </c>
      <c r="J13" s="21" t="s">
        <v>48</v>
      </c>
      <c r="K13" s="21"/>
      <c r="L13" s="21" t="s">
        <v>21</v>
      </c>
      <c r="M13" s="21"/>
    </row>
    <row r="14" spans="1:16" x14ac:dyDescent="0.25">
      <c r="B14" s="21" t="s">
        <v>42</v>
      </c>
      <c r="C14" s="62" t="s">
        <v>580</v>
      </c>
      <c r="D14" s="19" t="s">
        <v>581</v>
      </c>
      <c r="E14" s="20" t="s">
        <v>45</v>
      </c>
      <c r="F14" s="20" t="s">
        <v>45</v>
      </c>
      <c r="G14" s="21" t="s">
        <v>46</v>
      </c>
      <c r="H14" s="21" t="s">
        <v>68</v>
      </c>
      <c r="I14" s="152">
        <v>50</v>
      </c>
      <c r="J14" s="21" t="s">
        <v>48</v>
      </c>
      <c r="K14" s="21"/>
      <c r="L14" s="21" t="s">
        <v>21</v>
      </c>
      <c r="M14" s="21"/>
    </row>
    <row r="15" spans="1:16" x14ac:dyDescent="0.25">
      <c r="B15" s="21" t="s">
        <v>42</v>
      </c>
      <c r="C15" s="62" t="s">
        <v>294</v>
      </c>
      <c r="D15" s="19" t="s">
        <v>63</v>
      </c>
      <c r="E15" s="20" t="s">
        <v>45</v>
      </c>
      <c r="F15" s="20" t="s">
        <v>45</v>
      </c>
      <c r="G15" s="21" t="s">
        <v>46</v>
      </c>
      <c r="H15" s="21" t="s">
        <v>72</v>
      </c>
      <c r="I15" s="152">
        <v>750</v>
      </c>
      <c r="J15" s="21" t="s">
        <v>48</v>
      </c>
      <c r="K15" s="21" t="s">
        <v>21</v>
      </c>
      <c r="L15" s="21"/>
      <c r="M15" s="21"/>
    </row>
    <row r="16" spans="1:16" x14ac:dyDescent="0.25">
      <c r="A16" s="734"/>
      <c r="B16" s="77" t="s">
        <v>582</v>
      </c>
      <c r="C16" s="24" t="s">
        <v>583</v>
      </c>
      <c r="D16" s="80" t="s">
        <v>19</v>
      </c>
      <c r="E16" s="20" t="s">
        <v>45</v>
      </c>
      <c r="F16" s="20" t="s">
        <v>45</v>
      </c>
      <c r="G16" s="21" t="s">
        <v>46</v>
      </c>
      <c r="H16" s="21" t="s">
        <v>584</v>
      </c>
      <c r="I16" s="152">
        <v>8900</v>
      </c>
      <c r="J16" s="21" t="s">
        <v>48</v>
      </c>
      <c r="K16" s="77" t="s">
        <v>21</v>
      </c>
      <c r="L16" s="77"/>
      <c r="M16" s="77" t="s">
        <v>2008</v>
      </c>
      <c r="N16" s="721">
        <v>43482</v>
      </c>
    </row>
    <row r="17" spans="1:14" x14ac:dyDescent="0.25">
      <c r="B17" s="21" t="s">
        <v>42</v>
      </c>
      <c r="C17" s="18" t="s">
        <v>585</v>
      </c>
      <c r="D17" s="20" t="s">
        <v>63</v>
      </c>
      <c r="E17" s="20" t="s">
        <v>45</v>
      </c>
      <c r="F17" s="20" t="s">
        <v>45</v>
      </c>
      <c r="G17" s="21" t="s">
        <v>46</v>
      </c>
      <c r="H17" s="21" t="s">
        <v>53</v>
      </c>
      <c r="I17" s="152">
        <v>300</v>
      </c>
      <c r="J17" s="21" t="s">
        <v>48</v>
      </c>
      <c r="K17" s="21"/>
      <c r="L17" s="21" t="s">
        <v>21</v>
      </c>
      <c r="M17" s="21"/>
    </row>
    <row r="18" spans="1:14" x14ac:dyDescent="0.25">
      <c r="B18" s="21" t="s">
        <v>42</v>
      </c>
      <c r="C18" s="62" t="s">
        <v>299</v>
      </c>
      <c r="D18" s="20" t="s">
        <v>56</v>
      </c>
      <c r="E18" s="20" t="s">
        <v>45</v>
      </c>
      <c r="F18" s="20" t="s">
        <v>45</v>
      </c>
      <c r="G18" s="21" t="s">
        <v>46</v>
      </c>
      <c r="H18" s="21" t="s">
        <v>153</v>
      </c>
      <c r="I18" s="152">
        <v>2500</v>
      </c>
      <c r="J18" s="21" t="s">
        <v>48</v>
      </c>
      <c r="K18" s="21"/>
      <c r="L18" s="21" t="s">
        <v>21</v>
      </c>
      <c r="M18" s="21"/>
    </row>
    <row r="19" spans="1:14" x14ac:dyDescent="0.25">
      <c r="B19" s="37" t="s">
        <v>42</v>
      </c>
      <c r="C19" s="19" t="s">
        <v>234</v>
      </c>
      <c r="D19" s="19" t="s">
        <v>66</v>
      </c>
      <c r="E19" s="19" t="s">
        <v>269</v>
      </c>
      <c r="F19" s="19" t="s">
        <v>45</v>
      </c>
      <c r="G19" s="21" t="s">
        <v>46</v>
      </c>
      <c r="H19" s="37" t="s">
        <v>64</v>
      </c>
      <c r="I19" s="185">
        <v>2900</v>
      </c>
      <c r="J19" s="21" t="s">
        <v>48</v>
      </c>
      <c r="K19" s="18"/>
      <c r="L19" s="37" t="s">
        <v>21</v>
      </c>
      <c r="M19" s="18"/>
    </row>
    <row r="20" spans="1:14" x14ac:dyDescent="0.25">
      <c r="A20" s="734"/>
      <c r="B20" s="77" t="s">
        <v>712</v>
      </c>
      <c r="C20" s="24" t="s">
        <v>586</v>
      </c>
      <c r="D20" s="80" t="s">
        <v>66</v>
      </c>
      <c r="E20" s="20" t="s">
        <v>45</v>
      </c>
      <c r="F20" s="20" t="s">
        <v>45</v>
      </c>
      <c r="G20" s="21" t="s">
        <v>46</v>
      </c>
      <c r="H20" s="21" t="s">
        <v>587</v>
      </c>
      <c r="I20" s="152">
        <v>2850</v>
      </c>
      <c r="J20" s="21" t="s">
        <v>48</v>
      </c>
      <c r="K20" s="77" t="s">
        <v>21</v>
      </c>
      <c r="L20" s="77"/>
      <c r="M20" s="77"/>
      <c r="N20" s="721">
        <v>43482</v>
      </c>
    </row>
    <row r="21" spans="1:14" x14ac:dyDescent="0.25">
      <c r="A21" s="734"/>
      <c r="B21" s="559"/>
      <c r="C21" s="818"/>
      <c r="D21" s="550"/>
      <c r="E21" s="829"/>
      <c r="F21" s="829"/>
      <c r="G21" s="556"/>
      <c r="H21" s="530"/>
      <c r="I21" s="857">
        <f>SUM(I9:I20)</f>
        <v>26400</v>
      </c>
      <c r="J21" s="528"/>
      <c r="K21" s="553"/>
      <c r="L21" s="553"/>
      <c r="M21" s="554"/>
      <c r="N21" s="721"/>
    </row>
    <row r="22" spans="1:14" x14ac:dyDescent="0.25">
      <c r="B22" s="988" t="s">
        <v>22</v>
      </c>
      <c r="C22" s="989"/>
      <c r="D22" s="989"/>
      <c r="E22" s="989"/>
      <c r="F22" s="989"/>
      <c r="G22" s="990"/>
      <c r="H22" s="997" t="s">
        <v>23</v>
      </c>
      <c r="I22" s="998"/>
      <c r="J22" s="998"/>
      <c r="K22" s="998"/>
      <c r="L22" s="998"/>
      <c r="M22" s="999"/>
    </row>
    <row r="23" spans="1:14" x14ac:dyDescent="0.25">
      <c r="B23" s="991"/>
      <c r="C23" s="992"/>
      <c r="D23" s="992"/>
      <c r="E23" s="992"/>
      <c r="F23" s="992"/>
      <c r="G23" s="993"/>
      <c r="H23" s="1000"/>
      <c r="I23" s="1001"/>
      <c r="J23" s="1001"/>
      <c r="K23" s="1001"/>
      <c r="L23" s="1001"/>
      <c r="M23" s="1002"/>
    </row>
    <row r="24" spans="1:14" x14ac:dyDescent="0.25">
      <c r="B24" s="991"/>
      <c r="C24" s="992"/>
      <c r="D24" s="992"/>
      <c r="E24" s="992"/>
      <c r="F24" s="992"/>
      <c r="G24" s="993"/>
      <c r="H24" s="1000"/>
      <c r="I24" s="1001"/>
      <c r="J24" s="1001"/>
      <c r="K24" s="1001"/>
      <c r="L24" s="1001"/>
      <c r="M24" s="1002"/>
    </row>
    <row r="25" spans="1:14" x14ac:dyDescent="0.25">
      <c r="B25" s="994"/>
      <c r="C25" s="995"/>
      <c r="D25" s="995"/>
      <c r="E25" s="995"/>
      <c r="F25" s="995"/>
      <c r="G25" s="996"/>
      <c r="H25" s="1003"/>
      <c r="I25" s="1004"/>
      <c r="J25" s="1004"/>
      <c r="K25" s="1004"/>
      <c r="L25" s="1004"/>
      <c r="M25" s="1005"/>
    </row>
    <row r="26" spans="1:14" x14ac:dyDescent="0.25">
      <c r="E26" s="31"/>
      <c r="F26" s="31"/>
      <c r="G26" s="31"/>
      <c r="H26" s="31"/>
      <c r="I26" s="31"/>
      <c r="J26" s="31"/>
      <c r="K26" s="31"/>
      <c r="L26" s="31"/>
      <c r="M26" s="31"/>
    </row>
    <row r="42" spans="2:13" x14ac:dyDescent="0.25">
      <c r="B42" s="10"/>
      <c r="C42" s="10"/>
      <c r="D42" s="11"/>
      <c r="E42" s="11"/>
      <c r="L42" s="13"/>
      <c r="M42" s="11"/>
    </row>
    <row r="43" spans="2:13" ht="15.75" thickBot="1" x14ac:dyDescent="0.3">
      <c r="B43" s="10"/>
      <c r="C43" s="10"/>
      <c r="D43" s="11"/>
      <c r="E43" s="11"/>
      <c r="L43" s="13"/>
      <c r="M43" s="11"/>
    </row>
    <row r="44" spans="2:13" ht="16.5" thickTop="1" thickBot="1" x14ac:dyDescent="0.3">
      <c r="B44" s="1103" t="s">
        <v>279</v>
      </c>
      <c r="C44" s="1016" t="s">
        <v>35</v>
      </c>
      <c r="D44" s="1016" t="s">
        <v>6</v>
      </c>
      <c r="E44" s="1016" t="s">
        <v>3</v>
      </c>
      <c r="F44" s="1016" t="s">
        <v>4</v>
      </c>
      <c r="G44" s="1016" t="s">
        <v>7</v>
      </c>
      <c r="H44" s="1016" t="s">
        <v>36</v>
      </c>
      <c r="I44" s="1016" t="s">
        <v>75</v>
      </c>
      <c r="J44" s="1009" t="s">
        <v>8</v>
      </c>
      <c r="K44" s="1025" t="s">
        <v>38</v>
      </c>
      <c r="L44" s="1026"/>
      <c r="M44" s="1026"/>
    </row>
    <row r="45" spans="2:13" x14ac:dyDescent="0.25">
      <c r="B45" s="1104"/>
      <c r="C45" s="1017"/>
      <c r="D45" s="1017"/>
      <c r="E45" s="1017"/>
      <c r="F45" s="1017"/>
      <c r="G45" s="1017"/>
      <c r="H45" s="1017"/>
      <c r="I45" s="1017"/>
      <c r="J45" s="1010"/>
      <c r="K45" s="35" t="s">
        <v>11</v>
      </c>
      <c r="L45" s="35" t="s">
        <v>12</v>
      </c>
      <c r="M45" s="186" t="s">
        <v>13</v>
      </c>
    </row>
    <row r="46" spans="2:13" ht="23.25" x14ac:dyDescent="0.25">
      <c r="B46" s="21" t="s">
        <v>49</v>
      </c>
      <c r="C46" s="18" t="s">
        <v>97</v>
      </c>
      <c r="D46" s="20" t="s">
        <v>63</v>
      </c>
      <c r="E46" s="20" t="s">
        <v>112</v>
      </c>
      <c r="F46" s="20" t="s">
        <v>45</v>
      </c>
      <c r="G46" s="21" t="s">
        <v>46</v>
      </c>
      <c r="H46" s="37" t="s">
        <v>588</v>
      </c>
      <c r="I46" s="23">
        <v>4500</v>
      </c>
      <c r="J46" s="21" t="s">
        <v>48</v>
      </c>
      <c r="K46" s="21"/>
      <c r="L46" s="21" t="s">
        <v>21</v>
      </c>
      <c r="M46" s="30"/>
    </row>
    <row r="47" spans="2:13" x14ac:dyDescent="0.25">
      <c r="B47" s="21" t="s">
        <v>42</v>
      </c>
      <c r="C47" s="187" t="s">
        <v>404</v>
      </c>
      <c r="D47" s="19" t="s">
        <v>66</v>
      </c>
      <c r="E47" s="20"/>
      <c r="F47" s="20"/>
      <c r="G47" s="21" t="s">
        <v>46</v>
      </c>
      <c r="H47" s="21" t="s">
        <v>51</v>
      </c>
      <c r="I47" s="23">
        <v>2800</v>
      </c>
      <c r="J47" s="21" t="s">
        <v>48</v>
      </c>
      <c r="K47" s="21"/>
      <c r="L47" s="21" t="s">
        <v>21</v>
      </c>
      <c r="M47" s="30"/>
    </row>
    <row r="48" spans="2:13" x14ac:dyDescent="0.25">
      <c r="B48" s="21" t="s">
        <v>42</v>
      </c>
      <c r="C48" s="187" t="s">
        <v>84</v>
      </c>
      <c r="D48" s="20" t="s">
        <v>63</v>
      </c>
      <c r="E48" s="20" t="s">
        <v>45</v>
      </c>
      <c r="F48" s="20" t="s">
        <v>45</v>
      </c>
      <c r="G48" s="21" t="s">
        <v>46</v>
      </c>
      <c r="H48" s="21" t="s">
        <v>153</v>
      </c>
      <c r="I48" s="23">
        <v>50</v>
      </c>
      <c r="J48" s="21" t="s">
        <v>48</v>
      </c>
      <c r="K48" s="21"/>
      <c r="L48" s="21" t="s">
        <v>21</v>
      </c>
      <c r="M48" s="30"/>
    </row>
    <row r="49" spans="1:14" x14ac:dyDescent="0.25">
      <c r="B49" s="21" t="s">
        <v>42</v>
      </c>
      <c r="C49" s="62" t="s">
        <v>89</v>
      </c>
      <c r="D49" s="20" t="s">
        <v>63</v>
      </c>
      <c r="E49" s="20" t="s">
        <v>454</v>
      </c>
      <c r="F49" s="20" t="s">
        <v>45</v>
      </c>
      <c r="G49" s="21" t="s">
        <v>46</v>
      </c>
      <c r="H49" s="21" t="s">
        <v>61</v>
      </c>
      <c r="I49" s="23">
        <v>400</v>
      </c>
      <c r="J49" s="21" t="s">
        <v>48</v>
      </c>
      <c r="K49" s="21"/>
      <c r="L49" s="21" t="s">
        <v>21</v>
      </c>
      <c r="M49" s="21"/>
    </row>
    <row r="50" spans="1:14" x14ac:dyDescent="0.25">
      <c r="B50" s="21" t="s">
        <v>42</v>
      </c>
      <c r="C50" s="62" t="s">
        <v>591</v>
      </c>
      <c r="D50" s="27" t="s">
        <v>19</v>
      </c>
      <c r="E50" s="20"/>
      <c r="F50" s="20"/>
      <c r="G50" s="21" t="s">
        <v>46</v>
      </c>
      <c r="H50" s="21" t="s">
        <v>64</v>
      </c>
      <c r="I50" s="23">
        <v>50</v>
      </c>
      <c r="J50" s="21" t="s">
        <v>48</v>
      </c>
      <c r="K50" s="30" t="s">
        <v>21</v>
      </c>
      <c r="L50" s="30"/>
      <c r="M50" s="21"/>
    </row>
    <row r="51" spans="1:14" x14ac:dyDescent="0.25">
      <c r="B51" s="21" t="s">
        <v>42</v>
      </c>
      <c r="C51" s="62" t="s">
        <v>299</v>
      </c>
      <c r="D51" s="27" t="s">
        <v>538</v>
      </c>
      <c r="E51" s="20"/>
      <c r="F51" s="20"/>
      <c r="G51" s="21" t="s">
        <v>46</v>
      </c>
      <c r="H51" s="21" t="s">
        <v>68</v>
      </c>
      <c r="I51" s="23">
        <v>2500</v>
      </c>
      <c r="J51" s="21" t="s">
        <v>48</v>
      </c>
      <c r="K51" s="30" t="s">
        <v>21</v>
      </c>
      <c r="L51" s="30"/>
      <c r="M51" s="21"/>
    </row>
    <row r="52" spans="1:14" x14ac:dyDescent="0.25">
      <c r="B52" s="21" t="s">
        <v>42</v>
      </c>
      <c r="C52" s="187" t="s">
        <v>79</v>
      </c>
      <c r="D52" s="20" t="s">
        <v>63</v>
      </c>
      <c r="E52" s="20" t="s">
        <v>102</v>
      </c>
      <c r="F52" s="20" t="s">
        <v>592</v>
      </c>
      <c r="G52" s="21" t="s">
        <v>46</v>
      </c>
      <c r="H52" s="21" t="s">
        <v>593</v>
      </c>
      <c r="I52" s="23">
        <v>9280</v>
      </c>
      <c r="J52" s="21" t="s">
        <v>48</v>
      </c>
      <c r="K52" s="21"/>
      <c r="L52" s="21"/>
      <c r="M52" s="30" t="s">
        <v>21</v>
      </c>
      <c r="N52" s="721">
        <v>41264</v>
      </c>
    </row>
    <row r="53" spans="1:14" x14ac:dyDescent="0.25">
      <c r="B53" s="21" t="s">
        <v>42</v>
      </c>
      <c r="C53" s="187" t="s">
        <v>86</v>
      </c>
      <c r="D53" s="20" t="s">
        <v>501</v>
      </c>
      <c r="E53" s="20" t="s">
        <v>45</v>
      </c>
      <c r="F53" s="20" t="s">
        <v>45</v>
      </c>
      <c r="G53" s="21" t="s">
        <v>46</v>
      </c>
      <c r="H53" s="21"/>
      <c r="I53" s="23"/>
      <c r="J53" s="21"/>
      <c r="K53" s="21"/>
      <c r="L53" s="21"/>
      <c r="M53" s="30" t="s">
        <v>21</v>
      </c>
      <c r="N53" s="721"/>
    </row>
    <row r="54" spans="1:14" x14ac:dyDescent="0.25">
      <c r="B54" s="21" t="s">
        <v>42</v>
      </c>
      <c r="C54" s="20" t="s">
        <v>594</v>
      </c>
      <c r="D54" s="20" t="s">
        <v>63</v>
      </c>
      <c r="E54" s="20" t="s">
        <v>595</v>
      </c>
      <c r="F54" s="20" t="s">
        <v>596</v>
      </c>
      <c r="G54" s="21">
        <v>341329</v>
      </c>
      <c r="H54" s="21"/>
      <c r="I54" s="23">
        <v>2232.7600000000002</v>
      </c>
      <c r="J54" s="21" t="s">
        <v>48</v>
      </c>
      <c r="K54" s="21" t="s">
        <v>21</v>
      </c>
      <c r="L54" s="62"/>
      <c r="M54" s="62"/>
    </row>
    <row r="55" spans="1:14" x14ac:dyDescent="0.25">
      <c r="B55" s="21" t="s">
        <v>42</v>
      </c>
      <c r="C55" s="20" t="s">
        <v>594</v>
      </c>
      <c r="D55" s="20" t="s">
        <v>63</v>
      </c>
      <c r="E55" s="20" t="s">
        <v>595</v>
      </c>
      <c r="F55" s="20" t="s">
        <v>596</v>
      </c>
      <c r="G55" s="21">
        <v>341330</v>
      </c>
      <c r="H55" s="21"/>
      <c r="I55" s="23">
        <v>2232.7600000000002</v>
      </c>
      <c r="J55" s="21" t="s">
        <v>48</v>
      </c>
      <c r="K55" s="21" t="s">
        <v>21</v>
      </c>
      <c r="L55" s="62"/>
      <c r="M55" s="62"/>
    </row>
    <row r="56" spans="1:14" x14ac:dyDescent="0.25">
      <c r="B56" s="21" t="s">
        <v>42</v>
      </c>
      <c r="C56" s="20" t="s">
        <v>594</v>
      </c>
      <c r="D56" s="20" t="s">
        <v>63</v>
      </c>
      <c r="E56" s="20" t="s">
        <v>595</v>
      </c>
      <c r="F56" s="20" t="s">
        <v>597</v>
      </c>
      <c r="G56" s="21">
        <v>40796</v>
      </c>
      <c r="H56" s="21"/>
      <c r="I56" s="23">
        <v>2232.7600000000002</v>
      </c>
      <c r="J56" s="21" t="s">
        <v>48</v>
      </c>
      <c r="K56" s="21" t="s">
        <v>21</v>
      </c>
      <c r="L56" s="62"/>
      <c r="M56" s="62"/>
    </row>
    <row r="57" spans="1:14" x14ac:dyDescent="0.25">
      <c r="B57" s="21" t="s">
        <v>42</v>
      </c>
      <c r="C57" s="20" t="s">
        <v>594</v>
      </c>
      <c r="D57" s="20" t="s">
        <v>63</v>
      </c>
      <c r="E57" s="20" t="s">
        <v>595</v>
      </c>
      <c r="F57" s="20" t="s">
        <v>597</v>
      </c>
      <c r="G57" s="21">
        <v>32597</v>
      </c>
      <c r="H57" s="21"/>
      <c r="I57" s="23">
        <v>2232.7600000000002</v>
      </c>
      <c r="J57" s="21" t="s">
        <v>48</v>
      </c>
      <c r="K57" s="21" t="s">
        <v>21</v>
      </c>
      <c r="L57" s="62"/>
      <c r="M57" s="62"/>
    </row>
    <row r="58" spans="1:14" x14ac:dyDescent="0.25">
      <c r="B58" s="21" t="s">
        <v>42</v>
      </c>
      <c r="C58" s="20" t="s">
        <v>594</v>
      </c>
      <c r="D58" s="20" t="s">
        <v>63</v>
      </c>
      <c r="E58" s="20" t="s">
        <v>595</v>
      </c>
      <c r="F58" s="20" t="s">
        <v>597</v>
      </c>
      <c r="G58" s="21" t="s">
        <v>598</v>
      </c>
      <c r="H58" s="21"/>
      <c r="I58" s="23">
        <v>2232.7600000000002</v>
      </c>
      <c r="J58" s="21" t="s">
        <v>48</v>
      </c>
      <c r="K58" s="21" t="s">
        <v>21</v>
      </c>
      <c r="L58" s="62"/>
      <c r="M58" s="62"/>
    </row>
    <row r="59" spans="1:14" ht="23.25" x14ac:dyDescent="0.25">
      <c r="A59" s="734"/>
      <c r="B59" s="21" t="s">
        <v>42</v>
      </c>
      <c r="C59" s="20" t="s">
        <v>270</v>
      </c>
      <c r="D59" s="20" t="s">
        <v>66</v>
      </c>
      <c r="E59" s="20" t="s">
        <v>575</v>
      </c>
      <c r="F59" s="20">
        <v>3125</v>
      </c>
      <c r="G59" s="21" t="s">
        <v>576</v>
      </c>
      <c r="H59" s="21"/>
      <c r="I59" s="23">
        <v>11548.96</v>
      </c>
      <c r="J59" s="37" t="s">
        <v>2025</v>
      </c>
      <c r="K59" s="21" t="s">
        <v>21</v>
      </c>
      <c r="L59" s="62"/>
      <c r="M59" s="62"/>
    </row>
    <row r="60" spans="1:14" x14ac:dyDescent="0.25">
      <c r="A60" s="734"/>
      <c r="B60" s="530"/>
      <c r="C60" s="829"/>
      <c r="D60" s="829"/>
      <c r="E60" s="829"/>
      <c r="F60" s="829"/>
      <c r="G60" s="556"/>
      <c r="H60" s="530"/>
      <c r="I60" s="555">
        <f>SUM(I46:I59)</f>
        <v>42292.760000000009</v>
      </c>
      <c r="J60" s="784"/>
      <c r="K60" s="528"/>
      <c r="L60" s="867"/>
      <c r="M60" s="868"/>
    </row>
    <row r="61" spans="1:14" x14ac:dyDescent="0.25">
      <c r="B61" s="988" t="s">
        <v>22</v>
      </c>
      <c r="C61" s="989"/>
      <c r="D61" s="989"/>
      <c r="E61" s="989"/>
      <c r="F61" s="989"/>
      <c r="G61" s="990"/>
      <c r="H61" s="997" t="s">
        <v>23</v>
      </c>
      <c r="I61" s="998"/>
      <c r="J61" s="998"/>
      <c r="K61" s="998"/>
      <c r="L61" s="998"/>
      <c r="M61" s="999"/>
    </row>
    <row r="62" spans="1:14" x14ac:dyDescent="0.25">
      <c r="B62" s="991"/>
      <c r="C62" s="992"/>
      <c r="D62" s="992"/>
      <c r="E62" s="992"/>
      <c r="F62" s="992"/>
      <c r="G62" s="993"/>
      <c r="H62" s="1000"/>
      <c r="I62" s="1001"/>
      <c r="J62" s="1001"/>
      <c r="K62" s="1001"/>
      <c r="L62" s="1001"/>
      <c r="M62" s="1002"/>
    </row>
    <row r="63" spans="1:14" x14ac:dyDescent="0.25">
      <c r="B63" s="991"/>
      <c r="C63" s="992"/>
      <c r="D63" s="992"/>
      <c r="E63" s="992"/>
      <c r="F63" s="992"/>
      <c r="G63" s="993"/>
      <c r="H63" s="1000"/>
      <c r="I63" s="1001"/>
      <c r="J63" s="1001"/>
      <c r="K63" s="1001"/>
      <c r="L63" s="1001"/>
      <c r="M63" s="1002"/>
    </row>
    <row r="64" spans="1:14" x14ac:dyDescent="0.25">
      <c r="B64" s="994"/>
      <c r="C64" s="995"/>
      <c r="D64" s="995"/>
      <c r="E64" s="995"/>
      <c r="F64" s="995"/>
      <c r="G64" s="996"/>
      <c r="H64" s="1003"/>
      <c r="I64" s="1004"/>
      <c r="J64" s="1004"/>
      <c r="K64" s="1004"/>
      <c r="L64" s="1004"/>
      <c r="M64" s="1005"/>
    </row>
    <row r="65" spans="5:13" x14ac:dyDescent="0.25">
      <c r="E65" s="31"/>
      <c r="F65" s="31"/>
      <c r="G65" s="31"/>
      <c r="H65" s="31"/>
      <c r="I65" s="31"/>
      <c r="J65" s="31"/>
      <c r="K65" s="31"/>
      <c r="L65" s="31"/>
      <c r="M65" s="31"/>
    </row>
    <row r="66" spans="5:13" x14ac:dyDescent="0.25">
      <c r="E66" s="31"/>
      <c r="F66" s="31"/>
      <c r="G66" s="31"/>
      <c r="H66" s="31"/>
      <c r="I66" s="31"/>
      <c r="J66" s="31"/>
      <c r="K66" s="31"/>
      <c r="L66" s="31"/>
      <c r="M66" s="31"/>
    </row>
    <row r="70" spans="5:13" x14ac:dyDescent="0.25">
      <c r="E70" s="33"/>
      <c r="F70" s="33"/>
      <c r="G70" s="33"/>
      <c r="H70" s="33"/>
      <c r="I70" s="33"/>
      <c r="J70" s="33"/>
      <c r="K70" s="33"/>
      <c r="L70" s="33"/>
      <c r="M70" s="33"/>
    </row>
  </sheetData>
  <mergeCells count="24">
    <mergeCell ref="H7:H8"/>
    <mergeCell ref="I7:I8"/>
    <mergeCell ref="J7:J8"/>
    <mergeCell ref="K7:M7"/>
    <mergeCell ref="B22:G25"/>
    <mergeCell ref="H22:M25"/>
    <mergeCell ref="B7:B8"/>
    <mergeCell ref="C7:C8"/>
    <mergeCell ref="D7:D8"/>
    <mergeCell ref="E7:E8"/>
    <mergeCell ref="F7:F8"/>
    <mergeCell ref="G7:G8"/>
    <mergeCell ref="H44:H45"/>
    <mergeCell ref="I44:I45"/>
    <mergeCell ref="J44:J45"/>
    <mergeCell ref="K44:M44"/>
    <mergeCell ref="B61:G64"/>
    <mergeCell ref="H61:M64"/>
    <mergeCell ref="B44:B45"/>
    <mergeCell ref="C44:C45"/>
    <mergeCell ref="D44:D45"/>
    <mergeCell ref="E44:E45"/>
    <mergeCell ref="F44:F45"/>
    <mergeCell ref="G44:G45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3"/>
  <sheetViews>
    <sheetView workbookViewId="0">
      <selection activeCell="N3" sqref="N3"/>
    </sheetView>
  </sheetViews>
  <sheetFormatPr baseColWidth="10" defaultRowHeight="15" x14ac:dyDescent="0.25"/>
  <cols>
    <col min="3" max="3" width="26" customWidth="1"/>
    <col min="7" max="7" width="14.42578125" customWidth="1"/>
    <col min="8" max="8" width="18.140625" bestFit="1" customWidth="1"/>
    <col min="11" max="12" width="6" customWidth="1"/>
    <col min="13" max="13" width="5.42578125" customWidth="1"/>
    <col min="14" max="14" width="14" customWidth="1"/>
  </cols>
  <sheetData>
    <row r="2" spans="2:16" x14ac:dyDescent="0.25">
      <c r="N2" s="664" t="s">
        <v>1845</v>
      </c>
    </row>
    <row r="3" spans="2:16" x14ac:dyDescent="0.25">
      <c r="N3" s="665">
        <f>I33+I64</f>
        <v>33944</v>
      </c>
    </row>
    <row r="4" spans="2:16" x14ac:dyDescent="0.25">
      <c r="B4" s="10"/>
      <c r="C4" s="10"/>
      <c r="D4" s="11"/>
      <c r="E4" s="11"/>
      <c r="L4" s="13"/>
      <c r="M4" s="11"/>
    </row>
    <row r="5" spans="2:16" x14ac:dyDescent="0.25">
      <c r="B5" s="10"/>
      <c r="C5" s="10"/>
      <c r="D5" s="11"/>
      <c r="E5" s="11"/>
      <c r="L5" s="13"/>
      <c r="M5" s="11"/>
    </row>
    <row r="6" spans="2:16" ht="15.75" thickBot="1" x14ac:dyDescent="0.3">
      <c r="B6" s="10"/>
      <c r="C6" s="10"/>
      <c r="D6" s="11"/>
      <c r="E6" s="11"/>
      <c r="L6" s="13"/>
      <c r="M6" s="11"/>
      <c r="P6" s="618"/>
    </row>
    <row r="7" spans="2:16" ht="16.5" thickTop="1" thickBot="1" x14ac:dyDescent="0.3">
      <c r="B7" s="1014" t="s">
        <v>135</v>
      </c>
      <c r="C7" s="1016" t="s">
        <v>35</v>
      </c>
      <c r="D7" s="1016" t="s">
        <v>6</v>
      </c>
      <c r="E7" s="1016" t="s">
        <v>3</v>
      </c>
      <c r="F7" s="1016" t="s">
        <v>4</v>
      </c>
      <c r="G7" s="1016" t="s">
        <v>7</v>
      </c>
      <c r="H7" s="1016" t="s">
        <v>36</v>
      </c>
      <c r="I7" s="1016" t="s">
        <v>37</v>
      </c>
      <c r="J7" s="1060" t="s">
        <v>8</v>
      </c>
      <c r="K7" s="1062" t="s">
        <v>38</v>
      </c>
      <c r="L7" s="1063"/>
      <c r="M7" s="1063"/>
    </row>
    <row r="8" spans="2:16" x14ac:dyDescent="0.25">
      <c r="B8" s="1144"/>
      <c r="C8" s="1120"/>
      <c r="D8" s="1120"/>
      <c r="E8" s="1120"/>
      <c r="F8" s="1120"/>
      <c r="G8" s="1017"/>
      <c r="H8" s="1017"/>
      <c r="I8" s="1017"/>
      <c r="J8" s="1122"/>
      <c r="K8" s="16" t="s">
        <v>11</v>
      </c>
      <c r="L8" s="16" t="s">
        <v>12</v>
      </c>
      <c r="M8" s="17" t="s">
        <v>13</v>
      </c>
    </row>
    <row r="9" spans="2:16" x14ac:dyDescent="0.25">
      <c r="B9" s="188"/>
      <c r="C9" s="189" t="s">
        <v>599</v>
      </c>
      <c r="D9" s="188"/>
      <c r="E9" s="188"/>
      <c r="F9" s="188"/>
      <c r="G9" s="188"/>
      <c r="H9" s="188"/>
      <c r="I9" s="190"/>
      <c r="J9" s="191"/>
      <c r="K9" s="188"/>
      <c r="L9" s="188"/>
      <c r="M9" s="188"/>
    </row>
    <row r="10" spans="2:16" x14ac:dyDescent="0.25">
      <c r="B10" s="192" t="s">
        <v>42</v>
      </c>
      <c r="C10" s="192" t="s">
        <v>52</v>
      </c>
      <c r="D10" s="193" t="s">
        <v>538</v>
      </c>
      <c r="E10" s="193" t="s">
        <v>45</v>
      </c>
      <c r="F10" s="193" t="s">
        <v>45</v>
      </c>
      <c r="G10" s="192" t="s">
        <v>46</v>
      </c>
      <c r="H10" s="192" t="s">
        <v>47</v>
      </c>
      <c r="I10" s="194">
        <v>1850</v>
      </c>
      <c r="J10" s="192" t="s">
        <v>48</v>
      </c>
      <c r="K10" s="188"/>
      <c r="L10" s="195" t="s">
        <v>21</v>
      </c>
      <c r="M10" s="188"/>
    </row>
    <row r="11" spans="2:16" ht="22.5" x14ac:dyDescent="0.25">
      <c r="B11" s="192" t="s">
        <v>42</v>
      </c>
      <c r="C11" s="192" t="s">
        <v>600</v>
      </c>
      <c r="D11" s="193" t="s">
        <v>375</v>
      </c>
      <c r="E11" s="193" t="s">
        <v>601</v>
      </c>
      <c r="F11" s="193" t="s">
        <v>45</v>
      </c>
      <c r="G11" s="192" t="s">
        <v>46</v>
      </c>
      <c r="H11" s="192" t="s">
        <v>51</v>
      </c>
      <c r="I11" s="194">
        <v>950</v>
      </c>
      <c r="J11" s="192" t="s">
        <v>48</v>
      </c>
      <c r="K11" s="188"/>
      <c r="L11" s="195" t="s">
        <v>21</v>
      </c>
      <c r="M11" s="188"/>
    </row>
    <row r="12" spans="2:16" x14ac:dyDescent="0.25">
      <c r="B12" s="192" t="s">
        <v>42</v>
      </c>
      <c r="C12" s="192" t="s">
        <v>602</v>
      </c>
      <c r="D12" s="193" t="s">
        <v>538</v>
      </c>
      <c r="E12" s="193" t="s">
        <v>45</v>
      </c>
      <c r="F12" s="193" t="s">
        <v>45</v>
      </c>
      <c r="G12" s="192" t="s">
        <v>46</v>
      </c>
      <c r="H12" s="192" t="s">
        <v>53</v>
      </c>
      <c r="I12" s="194">
        <v>950</v>
      </c>
      <c r="J12" s="192" t="s">
        <v>48</v>
      </c>
      <c r="K12" s="188"/>
      <c r="L12" s="195" t="s">
        <v>21</v>
      </c>
      <c r="M12" s="188"/>
    </row>
    <row r="13" spans="2:16" x14ac:dyDescent="0.25">
      <c r="B13" s="192" t="s">
        <v>42</v>
      </c>
      <c r="C13" s="192" t="s">
        <v>603</v>
      </c>
      <c r="D13" s="193" t="s">
        <v>56</v>
      </c>
      <c r="E13" s="193" t="s">
        <v>45</v>
      </c>
      <c r="F13" s="193" t="s">
        <v>45</v>
      </c>
      <c r="G13" s="192" t="s">
        <v>46</v>
      </c>
      <c r="H13" s="192" t="s">
        <v>153</v>
      </c>
      <c r="I13" s="194">
        <v>850</v>
      </c>
      <c r="J13" s="192" t="s">
        <v>48</v>
      </c>
      <c r="K13" s="188"/>
      <c r="L13" s="195" t="s">
        <v>21</v>
      </c>
      <c r="M13" s="188"/>
    </row>
    <row r="14" spans="2:16" x14ac:dyDescent="0.25">
      <c r="B14" s="188"/>
      <c r="C14" s="189" t="s">
        <v>604</v>
      </c>
      <c r="D14" s="196"/>
      <c r="E14" s="196"/>
      <c r="F14" s="196"/>
      <c r="G14" s="188"/>
      <c r="H14" s="188"/>
      <c r="I14" s="197"/>
      <c r="J14" s="192"/>
      <c r="K14" s="188"/>
      <c r="L14" s="188"/>
      <c r="M14" s="188"/>
    </row>
    <row r="15" spans="2:16" x14ac:dyDescent="0.25">
      <c r="B15" s="21" t="s">
        <v>42</v>
      </c>
      <c r="C15" s="18" t="s">
        <v>534</v>
      </c>
      <c r="D15" s="19" t="s">
        <v>56</v>
      </c>
      <c r="E15" s="20" t="s">
        <v>45</v>
      </c>
      <c r="F15" s="20" t="s">
        <v>45</v>
      </c>
      <c r="G15" s="21" t="s">
        <v>46</v>
      </c>
      <c r="H15" s="21" t="s">
        <v>60</v>
      </c>
      <c r="I15" s="23">
        <v>650</v>
      </c>
      <c r="J15" s="21" t="s">
        <v>48</v>
      </c>
      <c r="K15" s="21"/>
      <c r="L15" s="21" t="s">
        <v>21</v>
      </c>
      <c r="M15" s="21"/>
    </row>
    <row r="16" spans="2:16" x14ac:dyDescent="0.25">
      <c r="B16" s="21" t="s">
        <v>42</v>
      </c>
      <c r="C16" s="18" t="s">
        <v>605</v>
      </c>
      <c r="D16" s="19" t="s">
        <v>297</v>
      </c>
      <c r="E16" s="20" t="s">
        <v>45</v>
      </c>
      <c r="F16" s="20" t="s">
        <v>45</v>
      </c>
      <c r="G16" s="21" t="s">
        <v>46</v>
      </c>
      <c r="H16" s="21" t="s">
        <v>104</v>
      </c>
      <c r="I16" s="23">
        <v>500</v>
      </c>
      <c r="J16" s="21" t="s">
        <v>48</v>
      </c>
      <c r="K16" s="21"/>
      <c r="L16" s="21" t="s">
        <v>21</v>
      </c>
      <c r="M16" s="21" t="s">
        <v>606</v>
      </c>
    </row>
    <row r="17" spans="2:13" x14ac:dyDescent="0.25">
      <c r="B17" s="39" t="s">
        <v>42</v>
      </c>
      <c r="C17" s="19" t="s">
        <v>65</v>
      </c>
      <c r="D17" s="20" t="s">
        <v>66</v>
      </c>
      <c r="E17" s="20" t="s">
        <v>67</v>
      </c>
      <c r="F17" s="20"/>
      <c r="G17" s="21"/>
      <c r="H17" s="21" t="s">
        <v>46</v>
      </c>
      <c r="I17" s="23">
        <v>2500</v>
      </c>
      <c r="J17" s="21" t="s">
        <v>48</v>
      </c>
      <c r="K17" s="21"/>
      <c r="L17" s="21" t="s">
        <v>21</v>
      </c>
      <c r="M17" s="21"/>
    </row>
    <row r="18" spans="2:13" x14ac:dyDescent="0.25">
      <c r="B18" s="39" t="s">
        <v>42</v>
      </c>
      <c r="C18" s="19" t="s">
        <v>246</v>
      </c>
      <c r="D18" s="20" t="s">
        <v>66</v>
      </c>
      <c r="E18" s="20" t="s">
        <v>607</v>
      </c>
      <c r="F18" s="20"/>
      <c r="G18" s="21"/>
      <c r="H18" s="21" t="s">
        <v>64</v>
      </c>
      <c r="I18" s="23">
        <v>180</v>
      </c>
      <c r="J18" s="21" t="s">
        <v>48</v>
      </c>
      <c r="K18" s="21"/>
      <c r="L18" s="21" t="s">
        <v>21</v>
      </c>
      <c r="M18" s="21"/>
    </row>
    <row r="19" spans="2:13" ht="23.25" x14ac:dyDescent="0.25">
      <c r="B19" s="21" t="s">
        <v>42</v>
      </c>
      <c r="C19" s="18" t="s">
        <v>2001</v>
      </c>
      <c r="D19" s="19" t="s">
        <v>56</v>
      </c>
      <c r="E19" s="20" t="s">
        <v>45</v>
      </c>
      <c r="F19" s="20" t="s">
        <v>45</v>
      </c>
      <c r="G19" s="21" t="s">
        <v>46</v>
      </c>
      <c r="H19" s="21"/>
      <c r="I19" s="23"/>
      <c r="J19" s="21" t="s">
        <v>48</v>
      </c>
      <c r="K19" s="21"/>
      <c r="L19" s="21" t="s">
        <v>21</v>
      </c>
      <c r="M19" s="21"/>
    </row>
    <row r="20" spans="2:13" x14ac:dyDescent="0.25">
      <c r="B20" s="192" t="s">
        <v>42</v>
      </c>
      <c r="C20" s="192" t="s">
        <v>603</v>
      </c>
      <c r="D20" s="193" t="s">
        <v>63</v>
      </c>
      <c r="E20" s="193" t="s">
        <v>45</v>
      </c>
      <c r="F20" s="193" t="s">
        <v>45</v>
      </c>
      <c r="G20" s="192" t="s">
        <v>46</v>
      </c>
      <c r="H20" s="192"/>
      <c r="I20" s="194"/>
      <c r="J20" s="192" t="s">
        <v>48</v>
      </c>
      <c r="K20" s="765"/>
      <c r="L20" s="195" t="s">
        <v>21</v>
      </c>
      <c r="M20" s="765"/>
    </row>
    <row r="21" spans="2:13" x14ac:dyDescent="0.25">
      <c r="B21" s="192" t="s">
        <v>42</v>
      </c>
      <c r="C21" s="192" t="s">
        <v>2002</v>
      </c>
      <c r="D21" s="193" t="s">
        <v>66</v>
      </c>
      <c r="E21" s="20" t="s">
        <v>45</v>
      </c>
      <c r="F21" s="20" t="s">
        <v>45</v>
      </c>
      <c r="G21" s="21" t="s">
        <v>46</v>
      </c>
      <c r="H21" s="192"/>
      <c r="I21" s="194"/>
      <c r="J21" s="192"/>
      <c r="K21" s="765"/>
      <c r="L21" s="195"/>
      <c r="M21" s="765"/>
    </row>
    <row r="22" spans="2:13" x14ac:dyDescent="0.25">
      <c r="B22" s="192" t="s">
        <v>42</v>
      </c>
      <c r="C22" s="192" t="s">
        <v>1152</v>
      </c>
      <c r="D22" s="193" t="s">
        <v>63</v>
      </c>
      <c r="E22" s="193" t="s">
        <v>45</v>
      </c>
      <c r="F22" s="193" t="s">
        <v>45</v>
      </c>
      <c r="G22" s="192" t="s">
        <v>46</v>
      </c>
      <c r="H22" s="192"/>
      <c r="I22" s="194"/>
      <c r="J22" s="192"/>
      <c r="K22" s="765"/>
      <c r="L22" s="195"/>
      <c r="M22" s="765"/>
    </row>
    <row r="23" spans="2:13" x14ac:dyDescent="0.25">
      <c r="B23" s="39"/>
      <c r="C23" s="198" t="s">
        <v>608</v>
      </c>
      <c r="D23" s="20"/>
      <c r="E23" s="20"/>
      <c r="F23" s="20"/>
      <c r="G23" s="21"/>
      <c r="H23" s="21"/>
      <c r="I23" s="23"/>
      <c r="J23" s="21"/>
      <c r="K23" s="21"/>
      <c r="L23" s="21"/>
      <c r="M23" s="21"/>
    </row>
    <row r="24" spans="2:13" x14ac:dyDescent="0.25">
      <c r="B24" s="39" t="s">
        <v>42</v>
      </c>
      <c r="C24" s="19" t="s">
        <v>609</v>
      </c>
      <c r="D24" s="20" t="s">
        <v>56</v>
      </c>
      <c r="E24" s="20" t="s">
        <v>45</v>
      </c>
      <c r="F24" s="20" t="s">
        <v>45</v>
      </c>
      <c r="G24" s="21" t="s">
        <v>46</v>
      </c>
      <c r="H24" s="21" t="s">
        <v>68</v>
      </c>
      <c r="I24" s="23">
        <v>950</v>
      </c>
      <c r="J24" s="21" t="s">
        <v>48</v>
      </c>
      <c r="K24" s="21"/>
      <c r="L24" s="21" t="s">
        <v>21</v>
      </c>
      <c r="M24" s="21"/>
    </row>
    <row r="25" spans="2:13" x14ac:dyDescent="0.25">
      <c r="B25" s="39" t="s">
        <v>42</v>
      </c>
      <c r="C25" s="19" t="s">
        <v>603</v>
      </c>
      <c r="D25" s="20" t="s">
        <v>63</v>
      </c>
      <c r="E25" s="20" t="s">
        <v>45</v>
      </c>
      <c r="F25" s="20" t="s">
        <v>45</v>
      </c>
      <c r="G25" s="21" t="s">
        <v>46</v>
      </c>
      <c r="H25" s="21" t="s">
        <v>70</v>
      </c>
      <c r="I25" s="23">
        <v>850</v>
      </c>
      <c r="J25" s="21" t="s">
        <v>48</v>
      </c>
      <c r="K25" s="21" t="s">
        <v>21</v>
      </c>
      <c r="L25" s="21"/>
      <c r="M25" s="21"/>
    </row>
    <row r="26" spans="2:13" x14ac:dyDescent="0.25">
      <c r="B26" s="39" t="s">
        <v>493</v>
      </c>
      <c r="C26" s="19" t="s">
        <v>610</v>
      </c>
      <c r="D26" s="20" t="s">
        <v>63</v>
      </c>
      <c r="E26" s="20" t="s">
        <v>45</v>
      </c>
      <c r="F26" s="20" t="s">
        <v>45</v>
      </c>
      <c r="G26" s="21" t="s">
        <v>46</v>
      </c>
      <c r="H26" s="21" t="s">
        <v>1998</v>
      </c>
      <c r="I26" s="23">
        <v>850</v>
      </c>
      <c r="J26" s="21" t="s">
        <v>48</v>
      </c>
      <c r="K26" s="21" t="s">
        <v>21</v>
      </c>
      <c r="L26" s="21"/>
      <c r="M26" s="21"/>
    </row>
    <row r="27" spans="2:13" ht="15.75" thickBot="1" x14ac:dyDescent="0.3">
      <c r="B27" s="199" t="s">
        <v>78</v>
      </c>
      <c r="C27" s="200" t="s">
        <v>611</v>
      </c>
      <c r="D27" s="201" t="s">
        <v>56</v>
      </c>
      <c r="E27" s="201" t="s">
        <v>45</v>
      </c>
      <c r="F27" s="201" t="s">
        <v>45</v>
      </c>
      <c r="G27" s="21" t="s">
        <v>46</v>
      </c>
      <c r="H27" s="770" t="s">
        <v>164</v>
      </c>
      <c r="I27" s="23">
        <v>350</v>
      </c>
      <c r="J27" s="771" t="s">
        <v>48</v>
      </c>
      <c r="K27" s="203"/>
      <c r="L27" s="202" t="s">
        <v>21</v>
      </c>
      <c r="M27" s="203"/>
    </row>
    <row r="28" spans="2:13" ht="15.75" thickTop="1" x14ac:dyDescent="0.25">
      <c r="B28" s="199"/>
      <c r="C28" s="769" t="s">
        <v>2010</v>
      </c>
      <c r="D28" s="201"/>
      <c r="E28" s="201"/>
      <c r="F28" s="201"/>
      <c r="G28" s="556"/>
      <c r="H28" s="770"/>
      <c r="I28" s="23"/>
      <c r="J28" s="771"/>
      <c r="K28" s="203"/>
      <c r="L28" s="202"/>
      <c r="M28" s="203"/>
    </row>
    <row r="29" spans="2:13" x14ac:dyDescent="0.25">
      <c r="B29" s="767" t="s">
        <v>78</v>
      </c>
      <c r="C29" s="519" t="s">
        <v>2011</v>
      </c>
      <c r="D29" s="768" t="s">
        <v>56</v>
      </c>
      <c r="E29" s="201" t="s">
        <v>45</v>
      </c>
      <c r="F29" s="201" t="s">
        <v>45</v>
      </c>
      <c r="G29" s="556" t="s">
        <v>46</v>
      </c>
      <c r="H29" s="770"/>
      <c r="I29" s="23"/>
      <c r="J29" s="771" t="s">
        <v>48</v>
      </c>
      <c r="K29" s="203"/>
      <c r="L29" s="202"/>
      <c r="M29" s="203"/>
    </row>
    <row r="30" spans="2:13" x14ac:dyDescent="0.25">
      <c r="B30" s="767" t="s">
        <v>42</v>
      </c>
      <c r="C30" s="68" t="s">
        <v>2012</v>
      </c>
      <c r="D30" s="768" t="s">
        <v>63</v>
      </c>
      <c r="E30" s="201" t="s">
        <v>45</v>
      </c>
      <c r="F30" s="201" t="s">
        <v>45</v>
      </c>
      <c r="G30" s="556" t="s">
        <v>46</v>
      </c>
      <c r="H30" s="770"/>
      <c r="I30" s="23"/>
      <c r="J30" s="771" t="s">
        <v>48</v>
      </c>
      <c r="K30" s="203"/>
      <c r="L30" s="202"/>
      <c r="M30" s="203"/>
    </row>
    <row r="31" spans="2:13" x14ac:dyDescent="0.25">
      <c r="B31" s="772" t="s">
        <v>78</v>
      </c>
      <c r="C31" s="782" t="s">
        <v>1152</v>
      </c>
      <c r="D31" s="773" t="s">
        <v>63</v>
      </c>
      <c r="E31" s="774" t="s">
        <v>45</v>
      </c>
      <c r="F31" s="774" t="s">
        <v>45</v>
      </c>
      <c r="G31" s="556" t="s">
        <v>46</v>
      </c>
      <c r="H31" s="775"/>
      <c r="I31" s="144"/>
      <c r="J31" s="771" t="s">
        <v>48</v>
      </c>
      <c r="K31" s="776"/>
      <c r="L31" s="777"/>
      <c r="M31" s="776"/>
    </row>
    <row r="32" spans="2:13" x14ac:dyDescent="0.25">
      <c r="B32" s="778" t="s">
        <v>42</v>
      </c>
      <c r="C32" s="352" t="s">
        <v>2002</v>
      </c>
      <c r="D32" s="779" t="s">
        <v>66</v>
      </c>
      <c r="E32" s="779" t="s">
        <v>45</v>
      </c>
      <c r="F32" s="779" t="s">
        <v>45</v>
      </c>
      <c r="G32" s="21" t="s">
        <v>46</v>
      </c>
      <c r="H32" s="780"/>
      <c r="I32" s="23"/>
      <c r="J32" s="771" t="s">
        <v>48</v>
      </c>
      <c r="K32" s="781"/>
      <c r="L32" s="780"/>
      <c r="M32" s="781"/>
    </row>
    <row r="33" spans="2:13" x14ac:dyDescent="0.25">
      <c r="B33" s="869"/>
      <c r="C33" s="870"/>
      <c r="D33" s="871"/>
      <c r="E33" s="871"/>
      <c r="F33" s="871"/>
      <c r="G33" s="556"/>
      <c r="H33" s="872"/>
      <c r="I33" s="555">
        <f>SUM(I9:I32)</f>
        <v>11430</v>
      </c>
      <c r="J33" s="873"/>
      <c r="K33" s="874"/>
      <c r="L33" s="875"/>
      <c r="M33" s="876"/>
    </row>
    <row r="34" spans="2:13" x14ac:dyDescent="0.25">
      <c r="B34" s="988" t="s">
        <v>22</v>
      </c>
      <c r="C34" s="989"/>
      <c r="D34" s="989"/>
      <c r="E34" s="989"/>
      <c r="F34" s="989"/>
      <c r="G34" s="990"/>
      <c r="H34" s="997" t="s">
        <v>23</v>
      </c>
      <c r="I34" s="998"/>
      <c r="J34" s="998"/>
      <c r="K34" s="998"/>
      <c r="L34" s="998"/>
      <c r="M34" s="999"/>
    </row>
    <row r="35" spans="2:13" x14ac:dyDescent="0.25">
      <c r="B35" s="991"/>
      <c r="C35" s="992"/>
      <c r="D35" s="992"/>
      <c r="E35" s="992"/>
      <c r="F35" s="992"/>
      <c r="G35" s="993"/>
      <c r="H35" s="1000"/>
      <c r="I35" s="1001"/>
      <c r="J35" s="1001"/>
      <c r="K35" s="1001"/>
      <c r="L35" s="1001"/>
      <c r="M35" s="1002"/>
    </row>
    <row r="36" spans="2:13" x14ac:dyDescent="0.25">
      <c r="B36" s="991"/>
      <c r="C36" s="992"/>
      <c r="D36" s="992"/>
      <c r="E36" s="992"/>
      <c r="F36" s="992"/>
      <c r="G36" s="993"/>
      <c r="H36" s="1000"/>
      <c r="I36" s="1001"/>
      <c r="J36" s="1001"/>
      <c r="K36" s="1001"/>
      <c r="L36" s="1001"/>
      <c r="M36" s="1002"/>
    </row>
    <row r="37" spans="2:13" x14ac:dyDescent="0.25">
      <c r="B37" s="994"/>
      <c r="C37" s="995"/>
      <c r="D37" s="995"/>
      <c r="E37" s="995"/>
      <c r="F37" s="995"/>
      <c r="G37" s="996"/>
      <c r="H37" s="1003"/>
      <c r="I37" s="1004"/>
      <c r="J37" s="1004"/>
      <c r="K37" s="1004"/>
      <c r="L37" s="1004"/>
      <c r="M37" s="1005"/>
    </row>
    <row r="48" spans="2:13" x14ac:dyDescent="0.25">
      <c r="B48" s="10"/>
      <c r="C48" s="10"/>
      <c r="D48" s="11"/>
      <c r="E48" s="11"/>
      <c r="L48" s="13"/>
      <c r="M48" s="11"/>
    </row>
    <row r="49" spans="1:13" ht="15.75" thickBot="1" x14ac:dyDescent="0.3">
      <c r="B49" s="10"/>
      <c r="C49" s="10"/>
      <c r="D49" s="11"/>
      <c r="E49" s="11"/>
      <c r="L49" s="13"/>
      <c r="M49" s="11"/>
    </row>
    <row r="50" spans="1:13" ht="16.5" thickTop="1" thickBot="1" x14ac:dyDescent="0.3">
      <c r="B50" s="1014" t="s">
        <v>135</v>
      </c>
      <c r="C50" s="1016" t="s">
        <v>35</v>
      </c>
      <c r="D50" s="1016" t="s">
        <v>6</v>
      </c>
      <c r="E50" s="1016" t="s">
        <v>3</v>
      </c>
      <c r="F50" s="1016" t="s">
        <v>4</v>
      </c>
      <c r="G50" s="1016" t="s">
        <v>7</v>
      </c>
      <c r="H50" s="1016" t="s">
        <v>36</v>
      </c>
      <c r="I50" s="1016" t="s">
        <v>37</v>
      </c>
      <c r="J50" s="1009" t="s">
        <v>8</v>
      </c>
      <c r="K50" s="1025" t="s">
        <v>38</v>
      </c>
      <c r="L50" s="1026"/>
      <c r="M50" s="1026"/>
    </row>
    <row r="51" spans="1:13" x14ac:dyDescent="0.25">
      <c r="B51" s="1015"/>
      <c r="C51" s="1017"/>
      <c r="D51" s="1017"/>
      <c r="E51" s="1017"/>
      <c r="F51" s="1017"/>
      <c r="G51" s="1017"/>
      <c r="H51" s="1017"/>
      <c r="I51" s="1017"/>
      <c r="J51" s="1010"/>
      <c r="K51" s="35" t="s">
        <v>11</v>
      </c>
      <c r="L51" s="35" t="s">
        <v>12</v>
      </c>
      <c r="M51" s="36" t="s">
        <v>13</v>
      </c>
    </row>
    <row r="52" spans="1:13" x14ac:dyDescent="0.25">
      <c r="B52" s="39"/>
      <c r="C52" s="204" t="s">
        <v>599</v>
      </c>
      <c r="D52" s="21"/>
      <c r="E52" s="21"/>
      <c r="F52" s="21"/>
      <c r="G52" s="21"/>
      <c r="H52" s="21"/>
      <c r="I52" s="21"/>
      <c r="J52" s="21"/>
      <c r="K52" s="37"/>
      <c r="L52" s="37"/>
      <c r="M52" s="37"/>
    </row>
    <row r="53" spans="1:13" x14ac:dyDescent="0.25">
      <c r="B53" s="21" t="s">
        <v>42</v>
      </c>
      <c r="C53" s="19" t="s">
        <v>509</v>
      </c>
      <c r="D53" s="20" t="s">
        <v>63</v>
      </c>
      <c r="E53" s="20" t="s">
        <v>116</v>
      </c>
      <c r="F53" s="20" t="s">
        <v>612</v>
      </c>
      <c r="G53" s="21" t="s">
        <v>613</v>
      </c>
      <c r="H53" s="21" t="s">
        <v>47</v>
      </c>
      <c r="I53" s="23">
        <v>500</v>
      </c>
      <c r="J53" s="21" t="s">
        <v>48</v>
      </c>
      <c r="K53" s="37"/>
      <c r="L53" s="37"/>
      <c r="M53" s="37"/>
    </row>
    <row r="54" spans="1:13" x14ac:dyDescent="0.25">
      <c r="B54" s="39" t="s">
        <v>42</v>
      </c>
      <c r="C54" s="19" t="s">
        <v>84</v>
      </c>
      <c r="D54" s="20" t="s">
        <v>63</v>
      </c>
      <c r="E54" s="20" t="s">
        <v>103</v>
      </c>
      <c r="F54" s="20" t="s">
        <v>45</v>
      </c>
      <c r="G54" s="21" t="s">
        <v>614</v>
      </c>
      <c r="H54" s="21" t="s">
        <v>51</v>
      </c>
      <c r="I54" s="23">
        <v>100</v>
      </c>
      <c r="J54" s="21" t="s">
        <v>48</v>
      </c>
      <c r="K54" s="37"/>
      <c r="L54" s="37" t="s">
        <v>21</v>
      </c>
      <c r="M54" s="77"/>
    </row>
    <row r="55" spans="1:13" x14ac:dyDescent="0.25">
      <c r="B55" s="39" t="s">
        <v>42</v>
      </c>
      <c r="C55" s="19" t="s">
        <v>82</v>
      </c>
      <c r="D55" s="20" t="s">
        <v>63</v>
      </c>
      <c r="E55" s="20" t="s">
        <v>103</v>
      </c>
      <c r="F55" s="20" t="s">
        <v>615</v>
      </c>
      <c r="G55" s="21" t="s">
        <v>325</v>
      </c>
      <c r="H55" s="21" t="s">
        <v>53</v>
      </c>
      <c r="I55" s="23">
        <v>150</v>
      </c>
      <c r="J55" s="21" t="s">
        <v>48</v>
      </c>
      <c r="K55" s="37"/>
      <c r="L55" s="37" t="s">
        <v>21</v>
      </c>
      <c r="M55" s="146"/>
    </row>
    <row r="56" spans="1:13" x14ac:dyDescent="0.25">
      <c r="A56" s="734"/>
      <c r="B56" s="39" t="s">
        <v>42</v>
      </c>
      <c r="C56" s="19" t="s">
        <v>114</v>
      </c>
      <c r="D56" s="20" t="s">
        <v>63</v>
      </c>
      <c r="E56" s="20" t="s">
        <v>272</v>
      </c>
      <c r="F56" s="20" t="s">
        <v>616</v>
      </c>
      <c r="G56" s="21" t="s">
        <v>325</v>
      </c>
      <c r="H56" s="21" t="s">
        <v>617</v>
      </c>
      <c r="I56" s="23">
        <v>7064</v>
      </c>
      <c r="J56" s="21" t="s">
        <v>48</v>
      </c>
      <c r="K56" s="37" t="s">
        <v>21</v>
      </c>
      <c r="L56" s="37"/>
      <c r="M56" s="37"/>
    </row>
    <row r="57" spans="1:13" x14ac:dyDescent="0.25">
      <c r="A57" s="734"/>
      <c r="B57" s="39" t="s">
        <v>42</v>
      </c>
      <c r="C57" s="19" t="s">
        <v>312</v>
      </c>
      <c r="D57" s="20" t="s">
        <v>19</v>
      </c>
      <c r="E57" s="20" t="s">
        <v>2013</v>
      </c>
      <c r="F57" s="20">
        <v>3600</v>
      </c>
      <c r="G57" s="21" t="s">
        <v>325</v>
      </c>
      <c r="H57" s="21"/>
      <c r="I57" s="23">
        <v>12600</v>
      </c>
      <c r="J57" s="21"/>
      <c r="K57" s="37"/>
      <c r="L57" s="37"/>
      <c r="M57" s="37"/>
    </row>
    <row r="58" spans="1:13" x14ac:dyDescent="0.25">
      <c r="B58" s="39" t="s">
        <v>42</v>
      </c>
      <c r="C58" s="19" t="s">
        <v>138</v>
      </c>
      <c r="D58" s="20" t="s">
        <v>63</v>
      </c>
      <c r="E58" s="20" t="s">
        <v>94</v>
      </c>
      <c r="F58" s="20" t="s">
        <v>618</v>
      </c>
      <c r="G58" s="21" t="s">
        <v>619</v>
      </c>
      <c r="H58" s="21" t="s">
        <v>153</v>
      </c>
      <c r="I58" s="23">
        <v>850</v>
      </c>
      <c r="J58" s="21" t="s">
        <v>48</v>
      </c>
      <c r="K58" s="37"/>
      <c r="L58" s="37"/>
      <c r="M58" s="37" t="s">
        <v>21</v>
      </c>
    </row>
    <row r="59" spans="1:13" x14ac:dyDescent="0.25">
      <c r="B59" s="39"/>
      <c r="C59" s="204" t="s">
        <v>620</v>
      </c>
      <c r="D59" s="20"/>
      <c r="E59" s="20"/>
      <c r="F59" s="20"/>
      <c r="G59" s="21"/>
      <c r="H59" s="21"/>
      <c r="I59" s="23"/>
      <c r="J59" s="21"/>
      <c r="K59" s="37"/>
      <c r="L59" s="37"/>
      <c r="M59" s="37"/>
    </row>
    <row r="60" spans="1:13" x14ac:dyDescent="0.25">
      <c r="B60" s="39" t="s">
        <v>42</v>
      </c>
      <c r="C60" s="19" t="s">
        <v>509</v>
      </c>
      <c r="D60" s="20" t="s">
        <v>63</v>
      </c>
      <c r="E60" s="20" t="s">
        <v>80</v>
      </c>
      <c r="F60" s="20" t="s">
        <v>621</v>
      </c>
      <c r="G60" s="21" t="s">
        <v>622</v>
      </c>
      <c r="H60" s="21" t="s">
        <v>70</v>
      </c>
      <c r="I60" s="23">
        <v>500</v>
      </c>
      <c r="J60" s="21" t="s">
        <v>48</v>
      </c>
      <c r="K60" s="37"/>
      <c r="L60" s="37" t="s">
        <v>21</v>
      </c>
      <c r="M60" s="37"/>
    </row>
    <row r="61" spans="1:13" x14ac:dyDescent="0.25">
      <c r="B61" s="39" t="s">
        <v>42</v>
      </c>
      <c r="C61" s="19" t="s">
        <v>82</v>
      </c>
      <c r="D61" s="20" t="s">
        <v>63</v>
      </c>
      <c r="E61" s="20" t="s">
        <v>80</v>
      </c>
      <c r="F61" s="20" t="s">
        <v>623</v>
      </c>
      <c r="G61" s="21" t="s">
        <v>325</v>
      </c>
      <c r="H61" s="21" t="s">
        <v>72</v>
      </c>
      <c r="I61" s="23">
        <v>150</v>
      </c>
      <c r="J61" s="21" t="s">
        <v>48</v>
      </c>
      <c r="K61" s="37"/>
      <c r="L61" s="37" t="s">
        <v>21</v>
      </c>
      <c r="M61" s="37"/>
    </row>
    <row r="62" spans="1:13" x14ac:dyDescent="0.25">
      <c r="B62" s="39" t="s">
        <v>42</v>
      </c>
      <c r="C62" s="19" t="s">
        <v>84</v>
      </c>
      <c r="D62" s="20" t="s">
        <v>63</v>
      </c>
      <c r="E62" s="20" t="s">
        <v>624</v>
      </c>
      <c r="F62" s="20"/>
      <c r="G62" s="21" t="s">
        <v>325</v>
      </c>
      <c r="H62" s="21" t="s">
        <v>99</v>
      </c>
      <c r="I62" s="23">
        <v>100</v>
      </c>
      <c r="J62" s="21" t="s">
        <v>48</v>
      </c>
      <c r="K62" s="37"/>
      <c r="L62" s="37" t="s">
        <v>21</v>
      </c>
      <c r="M62" s="37"/>
    </row>
    <row r="63" spans="1:13" x14ac:dyDescent="0.25">
      <c r="B63" s="39" t="s">
        <v>42</v>
      </c>
      <c r="C63" s="19" t="s">
        <v>625</v>
      </c>
      <c r="D63" s="20" t="s">
        <v>63</v>
      </c>
      <c r="E63" s="20" t="s">
        <v>116</v>
      </c>
      <c r="F63" s="20"/>
      <c r="G63" s="21" t="s">
        <v>626</v>
      </c>
      <c r="H63" s="21" t="s">
        <v>164</v>
      </c>
      <c r="I63" s="23">
        <v>500</v>
      </c>
      <c r="J63" s="21" t="s">
        <v>48</v>
      </c>
      <c r="K63" s="37"/>
      <c r="L63" s="37" t="s">
        <v>21</v>
      </c>
      <c r="M63" s="37"/>
    </row>
    <row r="64" spans="1:13" x14ac:dyDescent="0.25">
      <c r="B64" s="877"/>
      <c r="C64" s="858"/>
      <c r="D64" s="829"/>
      <c r="E64" s="829"/>
      <c r="F64" s="829"/>
      <c r="G64" s="556"/>
      <c r="H64" s="530"/>
      <c r="I64" s="555">
        <f>SUM(I52:I63)</f>
        <v>22514</v>
      </c>
      <c r="J64" s="528"/>
      <c r="K64" s="784"/>
      <c r="L64" s="784"/>
      <c r="M64" s="878"/>
    </row>
    <row r="65" spans="2:13" x14ac:dyDescent="0.25">
      <c r="B65" s="988" t="s">
        <v>22</v>
      </c>
      <c r="C65" s="989"/>
      <c r="D65" s="989"/>
      <c r="E65" s="989"/>
      <c r="F65" s="989"/>
      <c r="G65" s="990"/>
      <c r="H65" s="997" t="s">
        <v>23</v>
      </c>
      <c r="I65" s="998"/>
      <c r="J65" s="998"/>
      <c r="K65" s="998"/>
      <c r="L65" s="998"/>
      <c r="M65" s="999"/>
    </row>
    <row r="66" spans="2:13" x14ac:dyDescent="0.25">
      <c r="B66" s="991"/>
      <c r="C66" s="992"/>
      <c r="D66" s="992"/>
      <c r="E66" s="992"/>
      <c r="F66" s="992"/>
      <c r="G66" s="993"/>
      <c r="H66" s="1000"/>
      <c r="I66" s="1001"/>
      <c r="J66" s="1001"/>
      <c r="K66" s="1001"/>
      <c r="L66" s="1001"/>
      <c r="M66" s="1002"/>
    </row>
    <row r="67" spans="2:13" x14ac:dyDescent="0.25">
      <c r="B67" s="991"/>
      <c r="C67" s="992"/>
      <c r="D67" s="992"/>
      <c r="E67" s="992"/>
      <c r="F67" s="992"/>
      <c r="G67" s="993"/>
      <c r="H67" s="1000"/>
      <c r="I67" s="1001"/>
      <c r="J67" s="1001"/>
      <c r="K67" s="1001"/>
      <c r="L67" s="1001"/>
      <c r="M67" s="1002"/>
    </row>
    <row r="68" spans="2:13" x14ac:dyDescent="0.25">
      <c r="B68" s="994"/>
      <c r="C68" s="995"/>
      <c r="D68" s="995"/>
      <c r="E68" s="995"/>
      <c r="F68" s="995"/>
      <c r="G68" s="996"/>
      <c r="H68" s="1003"/>
      <c r="I68" s="1004"/>
      <c r="J68" s="1004"/>
      <c r="K68" s="1004"/>
      <c r="L68" s="1004"/>
      <c r="M68" s="1005"/>
    </row>
    <row r="69" spans="2:13" x14ac:dyDescent="0.25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</row>
    <row r="73" spans="2:13" x14ac:dyDescent="0.25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24">
    <mergeCell ref="H7:H8"/>
    <mergeCell ref="I7:I8"/>
    <mergeCell ref="J7:J8"/>
    <mergeCell ref="K7:M7"/>
    <mergeCell ref="B34:G37"/>
    <mergeCell ref="H34:M37"/>
    <mergeCell ref="B7:B8"/>
    <mergeCell ref="C7:C8"/>
    <mergeCell ref="D7:D8"/>
    <mergeCell ref="E7:E8"/>
    <mergeCell ref="F7:F8"/>
    <mergeCell ref="G7:G8"/>
    <mergeCell ref="H50:H51"/>
    <mergeCell ref="I50:I51"/>
    <mergeCell ref="J50:J51"/>
    <mergeCell ref="K50:M50"/>
    <mergeCell ref="B65:G68"/>
    <mergeCell ref="H65:M68"/>
    <mergeCell ref="B50:B51"/>
    <mergeCell ref="C50:C51"/>
    <mergeCell ref="D50:D51"/>
    <mergeCell ref="E50:E51"/>
    <mergeCell ref="F50:F51"/>
    <mergeCell ref="G50:G51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31"/>
  <sheetViews>
    <sheetView workbookViewId="0">
      <selection activeCell="I27" sqref="I27"/>
    </sheetView>
  </sheetViews>
  <sheetFormatPr baseColWidth="10" defaultRowHeight="15" x14ac:dyDescent="0.25"/>
  <cols>
    <col min="3" max="3" width="26.85546875" customWidth="1"/>
    <col min="7" max="7" width="20.5703125" customWidth="1"/>
    <col min="8" max="8" width="13.85546875" customWidth="1"/>
    <col min="10" max="10" width="12.28515625" customWidth="1"/>
    <col min="14" max="14" width="15.5703125" customWidth="1"/>
  </cols>
  <sheetData>
    <row r="5" spans="2:14" x14ac:dyDescent="0.25">
      <c r="N5" s="962" t="s">
        <v>1845</v>
      </c>
    </row>
    <row r="6" spans="2:14" x14ac:dyDescent="0.25">
      <c r="B6" s="10"/>
      <c r="C6" s="10"/>
      <c r="D6" s="11"/>
      <c r="E6" s="11"/>
      <c r="L6" s="13"/>
      <c r="M6" s="11"/>
      <c r="N6" s="949">
        <f>I27</f>
        <v>14066</v>
      </c>
    </row>
    <row r="7" spans="2:14" x14ac:dyDescent="0.25">
      <c r="B7" s="10"/>
      <c r="C7" s="10"/>
      <c r="D7" s="11"/>
      <c r="E7" s="11"/>
      <c r="L7" s="13"/>
      <c r="M7" s="11"/>
    </row>
    <row r="8" spans="2:14" x14ac:dyDescent="0.25">
      <c r="B8" s="10"/>
      <c r="C8" s="10"/>
      <c r="D8" s="11"/>
      <c r="E8" s="11"/>
      <c r="L8" s="13"/>
      <c r="M8" s="11"/>
    </row>
    <row r="9" spans="2:14" ht="15.75" thickBot="1" x14ac:dyDescent="0.3">
      <c r="B9" s="10"/>
      <c r="C9" s="10"/>
      <c r="D9" s="11"/>
      <c r="E9" s="11"/>
      <c r="L9" s="13"/>
      <c r="M9" s="11"/>
    </row>
    <row r="10" spans="2:14" ht="15.75" thickTop="1" x14ac:dyDescent="0.25">
      <c r="B10" s="1014" t="s">
        <v>135</v>
      </c>
      <c r="C10" s="1016" t="s">
        <v>35</v>
      </c>
      <c r="D10" s="1016" t="s">
        <v>6</v>
      </c>
      <c r="E10" s="1016" t="s">
        <v>3</v>
      </c>
      <c r="F10" s="1016" t="s">
        <v>4</v>
      </c>
      <c r="G10" s="1016" t="s">
        <v>7</v>
      </c>
      <c r="H10" s="1016" t="s">
        <v>36</v>
      </c>
      <c r="I10" s="1016" t="s">
        <v>75</v>
      </c>
      <c r="J10" s="1009" t="s">
        <v>8</v>
      </c>
      <c r="K10" s="1011" t="s">
        <v>38</v>
      </c>
      <c r="L10" s="1011"/>
      <c r="M10" s="1011"/>
    </row>
    <row r="11" spans="2:14" ht="21.75" customHeight="1" x14ac:dyDescent="0.25">
      <c r="B11" s="1015"/>
      <c r="C11" s="1017"/>
      <c r="D11" s="1017"/>
      <c r="E11" s="1017"/>
      <c r="F11" s="1017"/>
      <c r="G11" s="1017"/>
      <c r="H11" s="1017"/>
      <c r="I11" s="1017"/>
      <c r="J11" s="1010"/>
      <c r="K11" s="35" t="s">
        <v>11</v>
      </c>
      <c r="L11" s="35" t="s">
        <v>12</v>
      </c>
      <c r="M11" s="35" t="s">
        <v>13</v>
      </c>
    </row>
    <row r="12" spans="2:14" ht="23.25" x14ac:dyDescent="0.25">
      <c r="B12" s="21" t="s">
        <v>42</v>
      </c>
      <c r="C12" s="62" t="s">
        <v>79</v>
      </c>
      <c r="D12" s="20" t="s">
        <v>63</v>
      </c>
      <c r="E12" s="20" t="s">
        <v>116</v>
      </c>
      <c r="F12" s="20" t="s">
        <v>45</v>
      </c>
      <c r="G12" s="20" t="s">
        <v>627</v>
      </c>
      <c r="H12" s="22" t="s">
        <v>360</v>
      </c>
      <c r="I12" s="23">
        <v>7936</v>
      </c>
      <c r="J12" s="37" t="s">
        <v>1986</v>
      </c>
      <c r="K12" s="21"/>
      <c r="L12" s="21"/>
      <c r="M12" s="21" t="s">
        <v>21</v>
      </c>
      <c r="N12" s="721">
        <v>41345</v>
      </c>
    </row>
    <row r="13" spans="2:14" ht="23.25" x14ac:dyDescent="0.25">
      <c r="B13" s="21" t="s">
        <v>42</v>
      </c>
      <c r="C13" s="62" t="s">
        <v>82</v>
      </c>
      <c r="D13" s="20" t="s">
        <v>63</v>
      </c>
      <c r="E13" s="20" t="s">
        <v>628</v>
      </c>
      <c r="F13" s="20" t="s">
        <v>45</v>
      </c>
      <c r="G13" s="20" t="s">
        <v>46</v>
      </c>
      <c r="H13" s="22" t="s">
        <v>629</v>
      </c>
      <c r="I13" s="23">
        <v>150</v>
      </c>
      <c r="J13" s="37" t="s">
        <v>1986</v>
      </c>
      <c r="K13" s="21"/>
      <c r="L13" s="21" t="s">
        <v>21</v>
      </c>
      <c r="M13" s="21"/>
    </row>
    <row r="14" spans="2:14" x14ac:dyDescent="0.25">
      <c r="B14" s="21" t="s">
        <v>42</v>
      </c>
      <c r="C14" s="62" t="s">
        <v>84</v>
      </c>
      <c r="D14" s="20" t="s">
        <v>63</v>
      </c>
      <c r="E14" s="20" t="s">
        <v>386</v>
      </c>
      <c r="F14" s="20" t="s">
        <v>630</v>
      </c>
      <c r="G14" s="20" t="s">
        <v>46</v>
      </c>
      <c r="H14" s="22" t="s">
        <v>53</v>
      </c>
      <c r="I14" s="23">
        <v>150</v>
      </c>
      <c r="J14" s="21" t="s">
        <v>48</v>
      </c>
      <c r="K14" s="21"/>
      <c r="L14" s="21" t="s">
        <v>21</v>
      </c>
      <c r="M14" s="21"/>
    </row>
    <row r="15" spans="2:14" ht="23.25" x14ac:dyDescent="0.25">
      <c r="B15" s="21" t="s">
        <v>42</v>
      </c>
      <c r="C15" s="62" t="s">
        <v>86</v>
      </c>
      <c r="D15" s="20" t="s">
        <v>63</v>
      </c>
      <c r="E15" s="20" t="s">
        <v>386</v>
      </c>
      <c r="F15" s="20" t="s">
        <v>631</v>
      </c>
      <c r="G15" s="20" t="s">
        <v>46</v>
      </c>
      <c r="H15" s="22" t="s">
        <v>153</v>
      </c>
      <c r="I15" s="23">
        <v>50</v>
      </c>
      <c r="J15" s="37" t="s">
        <v>1986</v>
      </c>
      <c r="K15" s="21"/>
      <c r="L15" s="21"/>
      <c r="M15" s="21" t="s">
        <v>21</v>
      </c>
    </row>
    <row r="16" spans="2:14" x14ac:dyDescent="0.25">
      <c r="B16" s="21" t="s">
        <v>42</v>
      </c>
      <c r="C16" s="62" t="s">
        <v>258</v>
      </c>
      <c r="D16" s="20" t="s">
        <v>66</v>
      </c>
      <c r="E16" s="20" t="s">
        <v>102</v>
      </c>
      <c r="F16" s="20" t="s">
        <v>632</v>
      </c>
      <c r="G16" s="20" t="s">
        <v>633</v>
      </c>
      <c r="H16" s="22" t="s">
        <v>61</v>
      </c>
      <c r="I16" s="23">
        <v>850</v>
      </c>
      <c r="J16" s="21" t="s">
        <v>521</v>
      </c>
      <c r="K16" s="21"/>
      <c r="L16" s="21"/>
      <c r="M16" s="21" t="s">
        <v>21</v>
      </c>
    </row>
    <row r="17" spans="2:13" x14ac:dyDescent="0.25">
      <c r="B17" s="21" t="s">
        <v>49</v>
      </c>
      <c r="C17" s="62" t="s">
        <v>89</v>
      </c>
      <c r="D17" s="20" t="s">
        <v>63</v>
      </c>
      <c r="E17" s="20" t="s">
        <v>454</v>
      </c>
      <c r="F17" s="20" t="s">
        <v>45</v>
      </c>
      <c r="G17" s="20" t="s">
        <v>46</v>
      </c>
      <c r="H17" s="22" t="s">
        <v>64</v>
      </c>
      <c r="I17" s="23">
        <v>1400</v>
      </c>
      <c r="J17" s="21" t="s">
        <v>2022</v>
      </c>
      <c r="K17" s="205"/>
      <c r="L17" s="205"/>
      <c r="M17" s="21" t="s">
        <v>21</v>
      </c>
    </row>
    <row r="18" spans="2:13" x14ac:dyDescent="0.25">
      <c r="B18" s="21" t="s">
        <v>42</v>
      </c>
      <c r="C18" s="62" t="s">
        <v>79</v>
      </c>
      <c r="D18" s="20" t="s">
        <v>63</v>
      </c>
      <c r="E18" s="20" t="s">
        <v>329</v>
      </c>
      <c r="F18" s="20" t="s">
        <v>45</v>
      </c>
      <c r="G18" s="20" t="s">
        <v>634</v>
      </c>
      <c r="H18" s="22" t="s">
        <v>68</v>
      </c>
      <c r="I18" s="23">
        <v>450</v>
      </c>
      <c r="J18" s="21" t="s">
        <v>48</v>
      </c>
      <c r="K18" s="21"/>
      <c r="L18" s="21" t="s">
        <v>21</v>
      </c>
      <c r="M18" s="21"/>
    </row>
    <row r="19" spans="2:13" ht="23.25" x14ac:dyDescent="0.25">
      <c r="B19" s="21" t="s">
        <v>42</v>
      </c>
      <c r="C19" s="62" t="s">
        <v>97</v>
      </c>
      <c r="D19" s="20" t="s">
        <v>63</v>
      </c>
      <c r="E19" s="20" t="s">
        <v>45</v>
      </c>
      <c r="F19" s="20" t="s">
        <v>45</v>
      </c>
      <c r="G19" s="20" t="s">
        <v>325</v>
      </c>
      <c r="H19" s="22" t="s">
        <v>70</v>
      </c>
      <c r="I19" s="23">
        <v>850</v>
      </c>
      <c r="J19" s="37" t="s">
        <v>1986</v>
      </c>
      <c r="K19" s="21"/>
      <c r="L19" s="21" t="s">
        <v>21</v>
      </c>
      <c r="M19" s="21"/>
    </row>
    <row r="20" spans="2:13" x14ac:dyDescent="0.25">
      <c r="B20" s="21" t="s">
        <v>42</v>
      </c>
      <c r="C20" s="62" t="s">
        <v>635</v>
      </c>
      <c r="D20" s="20" t="s">
        <v>19</v>
      </c>
      <c r="E20" s="20" t="s">
        <v>45</v>
      </c>
      <c r="F20" s="20" t="s">
        <v>45</v>
      </c>
      <c r="G20" s="20" t="s">
        <v>325</v>
      </c>
      <c r="H20" s="22" t="s">
        <v>72</v>
      </c>
      <c r="I20" s="23">
        <v>900</v>
      </c>
      <c r="J20" s="21" t="s">
        <v>48</v>
      </c>
      <c r="K20" s="21" t="s">
        <v>21</v>
      </c>
      <c r="L20" s="21"/>
      <c r="M20" s="21"/>
    </row>
    <row r="21" spans="2:13" x14ac:dyDescent="0.25">
      <c r="B21" s="21" t="s">
        <v>78</v>
      </c>
      <c r="C21" s="62" t="s">
        <v>82</v>
      </c>
      <c r="D21" s="20" t="s">
        <v>63</v>
      </c>
      <c r="E21" s="20" t="s">
        <v>636</v>
      </c>
      <c r="F21" s="20"/>
      <c r="G21" s="20"/>
      <c r="H21" s="22" t="s">
        <v>51</v>
      </c>
      <c r="I21" s="23">
        <v>150</v>
      </c>
      <c r="J21" s="21" t="s">
        <v>48</v>
      </c>
      <c r="K21" s="21" t="s">
        <v>21</v>
      </c>
      <c r="L21" s="205"/>
      <c r="M21" s="21"/>
    </row>
    <row r="22" spans="2:13" x14ac:dyDescent="0.25">
      <c r="B22" s="206" t="s">
        <v>42</v>
      </c>
      <c r="C22" s="207" t="s">
        <v>89</v>
      </c>
      <c r="D22" s="208" t="s">
        <v>63</v>
      </c>
      <c r="E22" s="208" t="s">
        <v>454</v>
      </c>
      <c r="F22" s="208" t="s">
        <v>637</v>
      </c>
      <c r="G22" s="208" t="s">
        <v>638</v>
      </c>
      <c r="H22" s="209" t="s">
        <v>639</v>
      </c>
      <c r="I22" s="210">
        <v>450</v>
      </c>
      <c r="J22" s="21" t="s">
        <v>48</v>
      </c>
      <c r="K22" s="211"/>
      <c r="L22" s="212"/>
      <c r="M22" s="206" t="s">
        <v>21</v>
      </c>
    </row>
    <row r="23" spans="2:13" x14ac:dyDescent="0.25">
      <c r="B23" s="206" t="s">
        <v>42</v>
      </c>
      <c r="C23" s="207" t="s">
        <v>84</v>
      </c>
      <c r="D23" s="208" t="s">
        <v>386</v>
      </c>
      <c r="E23" s="208" t="s">
        <v>443</v>
      </c>
      <c r="F23" s="208" t="s">
        <v>640</v>
      </c>
      <c r="G23" s="208"/>
      <c r="H23" s="209" t="s">
        <v>641</v>
      </c>
      <c r="I23" s="787">
        <v>450</v>
      </c>
      <c r="J23" s="21" t="s">
        <v>48</v>
      </c>
      <c r="K23" s="211"/>
      <c r="L23" s="211"/>
      <c r="M23" s="206" t="s">
        <v>21</v>
      </c>
    </row>
    <row r="24" spans="2:13" x14ac:dyDescent="0.25">
      <c r="B24" s="206" t="s">
        <v>42</v>
      </c>
      <c r="C24" s="785" t="s">
        <v>605</v>
      </c>
      <c r="D24" s="208" t="s">
        <v>56</v>
      </c>
      <c r="E24" s="208" t="s">
        <v>45</v>
      </c>
      <c r="F24" s="208" t="s">
        <v>45</v>
      </c>
      <c r="G24" s="208"/>
      <c r="H24" s="786"/>
      <c r="I24" s="788">
        <v>100</v>
      </c>
      <c r="J24" s="528"/>
      <c r="K24" s="211"/>
      <c r="L24" s="211"/>
      <c r="M24" s="206"/>
    </row>
    <row r="25" spans="2:13" x14ac:dyDescent="0.25">
      <c r="B25" s="206" t="s">
        <v>42</v>
      </c>
      <c r="C25" s="207" t="s">
        <v>2023</v>
      </c>
      <c r="D25" s="208" t="s">
        <v>56</v>
      </c>
      <c r="E25" s="208" t="s">
        <v>45</v>
      </c>
      <c r="F25" s="208" t="s">
        <v>45</v>
      </c>
      <c r="G25" s="208"/>
      <c r="H25" s="786"/>
      <c r="I25" s="788">
        <v>150</v>
      </c>
      <c r="J25" s="528"/>
      <c r="K25" s="793"/>
      <c r="L25" s="211"/>
      <c r="M25" s="206"/>
    </row>
    <row r="26" spans="2:13" x14ac:dyDescent="0.25">
      <c r="B26" s="206" t="s">
        <v>42</v>
      </c>
      <c r="C26" s="207" t="s">
        <v>591</v>
      </c>
      <c r="D26" s="208" t="s">
        <v>56</v>
      </c>
      <c r="E26" s="208" t="s">
        <v>45</v>
      </c>
      <c r="F26" s="208" t="s">
        <v>45</v>
      </c>
      <c r="G26" s="208"/>
      <c r="H26" s="786"/>
      <c r="I26" s="788">
        <v>30</v>
      </c>
      <c r="J26" s="21"/>
      <c r="K26" s="794"/>
      <c r="L26" s="792"/>
      <c r="M26" s="206"/>
    </row>
    <row r="27" spans="2:13" x14ac:dyDescent="0.25">
      <c r="B27" s="206"/>
      <c r="C27" s="207"/>
      <c r="D27" s="208"/>
      <c r="E27" s="208"/>
      <c r="F27" s="208"/>
      <c r="G27" s="208"/>
      <c r="H27" s="879"/>
      <c r="I27" s="882">
        <f>SUM(I12:I26)</f>
        <v>14066</v>
      </c>
      <c r="J27" s="528"/>
      <c r="K27" s="880"/>
      <c r="L27" s="881"/>
      <c r="M27" s="206"/>
    </row>
    <row r="28" spans="2:13" x14ac:dyDescent="0.25">
      <c r="B28" s="988" t="s">
        <v>22</v>
      </c>
      <c r="C28" s="989"/>
      <c r="D28" s="989"/>
      <c r="E28" s="989"/>
      <c r="F28" s="989"/>
      <c r="G28" s="990"/>
      <c r="H28" s="997" t="s">
        <v>23</v>
      </c>
      <c r="I28" s="998"/>
      <c r="J28" s="998"/>
      <c r="K28" s="998"/>
      <c r="L28" s="998"/>
      <c r="M28" s="999"/>
    </row>
    <row r="29" spans="2:13" x14ac:dyDescent="0.25">
      <c r="B29" s="991"/>
      <c r="C29" s="992"/>
      <c r="D29" s="992"/>
      <c r="E29" s="992"/>
      <c r="F29" s="992"/>
      <c r="G29" s="993"/>
      <c r="H29" s="1000"/>
      <c r="I29" s="1001"/>
      <c r="J29" s="1001"/>
      <c r="K29" s="1001"/>
      <c r="L29" s="1001"/>
      <c r="M29" s="1002"/>
    </row>
    <row r="30" spans="2:13" x14ac:dyDescent="0.25">
      <c r="B30" s="991"/>
      <c r="C30" s="992"/>
      <c r="D30" s="992"/>
      <c r="E30" s="992"/>
      <c r="F30" s="992"/>
      <c r="G30" s="993"/>
      <c r="H30" s="1000"/>
      <c r="I30" s="1001"/>
      <c r="J30" s="1001"/>
      <c r="K30" s="1001"/>
      <c r="L30" s="1001"/>
      <c r="M30" s="1002"/>
    </row>
    <row r="31" spans="2:13" x14ac:dyDescent="0.25">
      <c r="B31" s="994"/>
      <c r="C31" s="995"/>
      <c r="D31" s="995"/>
      <c r="E31" s="995"/>
      <c r="F31" s="995"/>
      <c r="G31" s="996"/>
      <c r="H31" s="1003"/>
      <c r="I31" s="1004"/>
      <c r="J31" s="1004"/>
      <c r="K31" s="1004"/>
      <c r="L31" s="1004"/>
      <c r="M31" s="1005"/>
    </row>
  </sheetData>
  <mergeCells count="12">
    <mergeCell ref="H10:H11"/>
    <mergeCell ref="I10:I11"/>
    <mergeCell ref="J10:J11"/>
    <mergeCell ref="K10:M10"/>
    <mergeCell ref="B28:G31"/>
    <mergeCell ref="H28:M31"/>
    <mergeCell ref="B10:B11"/>
    <mergeCell ref="C10:C11"/>
    <mergeCell ref="D10:D11"/>
    <mergeCell ref="E10:E11"/>
    <mergeCell ref="F10:F11"/>
    <mergeCell ref="G10:G11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0"/>
  <sheetViews>
    <sheetView workbookViewId="0">
      <selection activeCell="K14" sqref="K14"/>
    </sheetView>
  </sheetViews>
  <sheetFormatPr baseColWidth="10" defaultRowHeight="15" x14ac:dyDescent="0.25"/>
  <cols>
    <col min="3" max="3" width="22.7109375" customWidth="1"/>
    <col min="7" max="7" width="12.85546875" customWidth="1"/>
    <col min="14" max="14" width="16.140625" customWidth="1"/>
  </cols>
  <sheetData>
    <row r="1" spans="2:16" ht="15.75" thickBot="1" x14ac:dyDescent="0.3"/>
    <row r="2" spans="2:16" x14ac:dyDescent="0.25">
      <c r="N2" s="666" t="s">
        <v>1845</v>
      </c>
    </row>
    <row r="3" spans="2:16" ht="15.75" thickBot="1" x14ac:dyDescent="0.3">
      <c r="N3" s="658">
        <f>I10+I11+I12+I34+I36+I37+I38+I13</f>
        <v>6850</v>
      </c>
    </row>
    <row r="4" spans="2:16" x14ac:dyDescent="0.25">
      <c r="B4" s="10"/>
      <c r="C4" s="10"/>
      <c r="D4" s="11"/>
      <c r="E4" s="11"/>
      <c r="L4" s="13"/>
      <c r="M4" s="11"/>
    </row>
    <row r="5" spans="2:16" x14ac:dyDescent="0.25">
      <c r="B5" s="10"/>
      <c r="C5" s="10"/>
      <c r="D5" s="11"/>
      <c r="E5" s="11"/>
      <c r="L5" s="13"/>
      <c r="M5" s="11"/>
    </row>
    <row r="6" spans="2:16" x14ac:dyDescent="0.25">
      <c r="B6" s="10"/>
      <c r="C6" s="10"/>
      <c r="D6" s="11"/>
      <c r="E6" s="11"/>
      <c r="L6" s="13"/>
      <c r="M6" s="11"/>
      <c r="P6" s="618"/>
    </row>
    <row r="7" spans="2:16" ht="15.75" thickBot="1" x14ac:dyDescent="0.3"/>
    <row r="8" spans="2:16" ht="15.75" thickTop="1" x14ac:dyDescent="0.25">
      <c r="B8" s="1014" t="s">
        <v>642</v>
      </c>
      <c r="C8" s="1016" t="s">
        <v>35</v>
      </c>
      <c r="D8" s="1016" t="s">
        <v>6</v>
      </c>
      <c r="E8" s="1016" t="s">
        <v>3</v>
      </c>
      <c r="F8" s="1016" t="s">
        <v>4</v>
      </c>
      <c r="G8" s="1016" t="s">
        <v>7</v>
      </c>
      <c r="H8" s="1016" t="s">
        <v>36</v>
      </c>
      <c r="I8" s="1016" t="s">
        <v>37</v>
      </c>
      <c r="J8" s="1009" t="s">
        <v>8</v>
      </c>
      <c r="K8" s="1011" t="s">
        <v>38</v>
      </c>
      <c r="L8" s="1011"/>
      <c r="M8" s="1011"/>
    </row>
    <row r="9" spans="2:16" ht="23.25" customHeight="1" x14ac:dyDescent="0.25">
      <c r="B9" s="1015"/>
      <c r="C9" s="1017"/>
      <c r="D9" s="1017"/>
      <c r="E9" s="1017"/>
      <c r="F9" s="1017"/>
      <c r="G9" s="1017"/>
      <c r="H9" s="1017"/>
      <c r="I9" s="1017"/>
      <c r="J9" s="1010"/>
      <c r="K9" s="130" t="s">
        <v>39</v>
      </c>
      <c r="L9" s="130" t="s">
        <v>40</v>
      </c>
      <c r="M9" s="130" t="s">
        <v>41</v>
      </c>
    </row>
    <row r="10" spans="2:16" x14ac:dyDescent="0.25">
      <c r="B10" s="21" t="s">
        <v>42</v>
      </c>
      <c r="C10" s="24" t="s">
        <v>643</v>
      </c>
      <c r="D10" s="20" t="s">
        <v>56</v>
      </c>
      <c r="E10" s="20" t="s">
        <v>45</v>
      </c>
      <c r="F10" s="20" t="s">
        <v>45</v>
      </c>
      <c r="G10" s="21" t="s">
        <v>46</v>
      </c>
      <c r="H10" s="22" t="s">
        <v>47</v>
      </c>
      <c r="I10" s="23">
        <v>3500</v>
      </c>
      <c r="J10" s="21" t="s">
        <v>48</v>
      </c>
      <c r="K10" s="24"/>
      <c r="L10" s="21" t="s">
        <v>21</v>
      </c>
      <c r="M10" s="24"/>
    </row>
    <row r="11" spans="2:16" x14ac:dyDescent="0.25">
      <c r="B11" s="21" t="s">
        <v>42</v>
      </c>
      <c r="C11" s="24" t="s">
        <v>644</v>
      </c>
      <c r="D11" s="20" t="s">
        <v>212</v>
      </c>
      <c r="E11" s="20" t="s">
        <v>45</v>
      </c>
      <c r="F11" s="20" t="s">
        <v>45</v>
      </c>
      <c r="G11" s="21" t="s">
        <v>46</v>
      </c>
      <c r="H11" s="22" t="s">
        <v>51</v>
      </c>
      <c r="I11" s="23">
        <v>950</v>
      </c>
      <c r="J11" s="21" t="s">
        <v>48</v>
      </c>
      <c r="K11" s="24"/>
      <c r="L11" s="21" t="s">
        <v>21</v>
      </c>
      <c r="M11" s="24"/>
    </row>
    <row r="12" spans="2:16" ht="23.25" x14ac:dyDescent="0.25">
      <c r="B12" s="21" t="s">
        <v>42</v>
      </c>
      <c r="C12" s="18" t="s">
        <v>69</v>
      </c>
      <c r="D12" s="20" t="s">
        <v>19</v>
      </c>
      <c r="E12" s="20" t="s">
        <v>45</v>
      </c>
      <c r="F12" s="20" t="s">
        <v>45</v>
      </c>
      <c r="G12" s="21" t="s">
        <v>46</v>
      </c>
      <c r="H12" s="22" t="s">
        <v>53</v>
      </c>
      <c r="I12" s="23">
        <v>60</v>
      </c>
      <c r="J12" s="37" t="s">
        <v>1979</v>
      </c>
      <c r="K12" s="24"/>
      <c r="L12" s="21"/>
      <c r="M12" s="21" t="s">
        <v>21</v>
      </c>
    </row>
    <row r="13" spans="2:16" x14ac:dyDescent="0.25">
      <c r="B13" s="37" t="s">
        <v>42</v>
      </c>
      <c r="C13" s="18" t="s">
        <v>652</v>
      </c>
      <c r="D13" s="19" t="s">
        <v>56</v>
      </c>
      <c r="E13" s="917" t="s">
        <v>45</v>
      </c>
      <c r="F13" s="918" t="s">
        <v>45</v>
      </c>
      <c r="G13" s="918" t="s">
        <v>46</v>
      </c>
      <c r="H13" s="215" t="s">
        <v>653</v>
      </c>
      <c r="I13" s="944">
        <v>890</v>
      </c>
      <c r="J13" s="37" t="s">
        <v>48</v>
      </c>
      <c r="K13" s="159"/>
      <c r="L13" s="37" t="s">
        <v>220</v>
      </c>
      <c r="M13" s="159"/>
    </row>
    <row r="14" spans="2:16" x14ac:dyDescent="0.25">
      <c r="B14" s="783"/>
      <c r="C14" s="854"/>
      <c r="D14" s="858"/>
      <c r="E14" s="550"/>
      <c r="F14" s="550"/>
      <c r="G14" s="551"/>
      <c r="H14" s="553"/>
      <c r="I14" s="863">
        <f>SUM(I10:I13)</f>
        <v>5400</v>
      </c>
      <c r="J14" s="784"/>
      <c r="K14" s="886"/>
      <c r="L14" s="784"/>
      <c r="M14" s="945"/>
    </row>
    <row r="15" spans="2:16" x14ac:dyDescent="0.25">
      <c r="B15" s="988" t="s">
        <v>22</v>
      </c>
      <c r="C15" s="989"/>
      <c r="D15" s="989"/>
      <c r="E15" s="989"/>
      <c r="F15" s="989"/>
      <c r="G15" s="990"/>
      <c r="H15" s="997" t="s">
        <v>23</v>
      </c>
      <c r="I15" s="998"/>
      <c r="J15" s="998"/>
      <c r="K15" s="998"/>
      <c r="L15" s="998"/>
      <c r="M15" s="999"/>
    </row>
    <row r="16" spans="2:16" x14ac:dyDescent="0.25">
      <c r="B16" s="991"/>
      <c r="C16" s="992"/>
      <c r="D16" s="992"/>
      <c r="E16" s="992"/>
      <c r="F16" s="992"/>
      <c r="G16" s="993"/>
      <c r="H16" s="1000"/>
      <c r="I16" s="1001"/>
      <c r="J16" s="1001"/>
      <c r="K16" s="1001"/>
      <c r="L16" s="1001"/>
      <c r="M16" s="1002"/>
    </row>
    <row r="17" spans="2:13" x14ac:dyDescent="0.25">
      <c r="B17" s="991"/>
      <c r="C17" s="992"/>
      <c r="D17" s="992"/>
      <c r="E17" s="992"/>
      <c r="F17" s="992"/>
      <c r="G17" s="993"/>
      <c r="H17" s="1000"/>
      <c r="I17" s="1001"/>
      <c r="J17" s="1001"/>
      <c r="K17" s="1001"/>
      <c r="L17" s="1001"/>
      <c r="M17" s="1002"/>
    </row>
    <row r="18" spans="2:13" x14ac:dyDescent="0.25">
      <c r="B18" s="994"/>
      <c r="C18" s="995"/>
      <c r="D18" s="995"/>
      <c r="E18" s="995"/>
      <c r="F18" s="995"/>
      <c r="G18" s="996"/>
      <c r="H18" s="1003"/>
      <c r="I18" s="1004"/>
      <c r="J18" s="1004"/>
      <c r="K18" s="1004"/>
      <c r="L18" s="1004"/>
      <c r="M18" s="1005"/>
    </row>
    <row r="19" spans="2:13" x14ac:dyDescent="0.25">
      <c r="E19" s="31"/>
      <c r="F19" s="31"/>
      <c r="G19" s="31"/>
      <c r="H19" s="31"/>
      <c r="I19" s="31"/>
      <c r="J19" s="31"/>
      <c r="K19" s="31"/>
      <c r="L19" s="31"/>
      <c r="M19" s="31"/>
    </row>
    <row r="20" spans="2:13" x14ac:dyDescent="0.25">
      <c r="E20" s="31"/>
      <c r="F20" s="31"/>
      <c r="G20" s="31"/>
      <c r="H20" s="31"/>
      <c r="I20" s="31"/>
      <c r="J20" s="31"/>
      <c r="K20" s="31"/>
      <c r="L20" s="31"/>
      <c r="M20" s="31"/>
    </row>
    <row r="24" spans="2:13" x14ac:dyDescent="0.25">
      <c r="E24" s="33"/>
      <c r="F24" s="33"/>
      <c r="G24" s="33"/>
      <c r="H24" s="33"/>
      <c r="I24" s="33"/>
      <c r="J24" s="33"/>
      <c r="K24" s="33"/>
      <c r="L24" s="33"/>
      <c r="M24" s="33"/>
    </row>
    <row r="27" spans="2:13" x14ac:dyDescent="0.25">
      <c r="B27" s="10"/>
      <c r="C27" s="10"/>
      <c r="D27" s="11"/>
      <c r="E27" s="11"/>
      <c r="L27" s="13"/>
      <c r="M27" s="11"/>
    </row>
    <row r="28" spans="2:13" x14ac:dyDescent="0.25">
      <c r="B28" s="10"/>
      <c r="C28" s="10"/>
      <c r="D28" s="11"/>
      <c r="E28" s="11"/>
      <c r="L28" s="13"/>
      <c r="M28" s="11"/>
    </row>
    <row r="29" spans="2:13" x14ac:dyDescent="0.25">
      <c r="B29" s="10"/>
      <c r="C29" s="10"/>
      <c r="D29" s="11"/>
      <c r="E29" s="11"/>
      <c r="L29" s="13"/>
      <c r="M29" s="11"/>
    </row>
    <row r="30" spans="2:13" ht="15.75" thickBot="1" x14ac:dyDescent="0.3">
      <c r="B30" s="10"/>
      <c r="C30" s="10"/>
      <c r="D30" s="11"/>
      <c r="E30" s="11"/>
      <c r="L30" s="13"/>
      <c r="M30" s="11"/>
    </row>
    <row r="31" spans="2:13" ht="15.75" customHeight="1" thickTop="1" x14ac:dyDescent="0.25">
      <c r="B31" s="1145" t="s">
        <v>279</v>
      </c>
      <c r="C31" s="1118" t="s">
        <v>35</v>
      </c>
      <c r="D31" s="1016" t="s">
        <v>6</v>
      </c>
      <c r="E31" s="1016" t="s">
        <v>3</v>
      </c>
      <c r="F31" s="1016" t="s">
        <v>4</v>
      </c>
      <c r="G31" s="1016" t="s">
        <v>7</v>
      </c>
      <c r="H31" s="1016" t="s">
        <v>36</v>
      </c>
      <c r="I31" s="1016" t="s">
        <v>37</v>
      </c>
      <c r="J31" s="1009" t="s">
        <v>8</v>
      </c>
      <c r="K31" s="1011" t="s">
        <v>38</v>
      </c>
      <c r="L31" s="1011"/>
      <c r="M31" s="1011"/>
    </row>
    <row r="32" spans="2:13" x14ac:dyDescent="0.25">
      <c r="B32" s="1146"/>
      <c r="C32" s="1119"/>
      <c r="D32" s="1017"/>
      <c r="E32" s="1017"/>
      <c r="F32" s="1017"/>
      <c r="G32" s="1017"/>
      <c r="H32" s="1017"/>
      <c r="I32" s="1017"/>
      <c r="J32" s="1010"/>
      <c r="K32" s="35" t="s">
        <v>11</v>
      </c>
      <c r="L32" s="35" t="s">
        <v>12</v>
      </c>
      <c r="M32" s="35" t="s">
        <v>13</v>
      </c>
    </row>
    <row r="33" spans="2:13" x14ac:dyDescent="0.25">
      <c r="B33" s="213" t="s">
        <v>42</v>
      </c>
      <c r="C33" s="18" t="s">
        <v>79</v>
      </c>
      <c r="D33" s="19" t="s">
        <v>63</v>
      </c>
      <c r="E33" s="19" t="s">
        <v>324</v>
      </c>
      <c r="F33" s="19" t="s">
        <v>645</v>
      </c>
      <c r="G33" s="37" t="s">
        <v>646</v>
      </c>
      <c r="H33" s="37" t="s">
        <v>629</v>
      </c>
      <c r="I33" s="26">
        <v>950</v>
      </c>
      <c r="J33" s="37" t="s">
        <v>48</v>
      </c>
      <c r="K33" s="37"/>
      <c r="L33" s="37"/>
      <c r="M33" s="37" t="s">
        <v>21</v>
      </c>
    </row>
    <row r="34" spans="2:13" ht="15.75" customHeight="1" x14ac:dyDescent="0.25">
      <c r="B34" s="37" t="s">
        <v>42</v>
      </c>
      <c r="C34" s="18" t="s">
        <v>86</v>
      </c>
      <c r="D34" s="19" t="s">
        <v>63</v>
      </c>
      <c r="E34" s="19" t="s">
        <v>324</v>
      </c>
      <c r="F34" s="19" t="s">
        <v>647</v>
      </c>
      <c r="G34" s="19">
        <v>149740</v>
      </c>
      <c r="H34" s="37" t="s">
        <v>648</v>
      </c>
      <c r="I34" s="26">
        <v>800</v>
      </c>
      <c r="J34" s="37" t="s">
        <v>48</v>
      </c>
      <c r="K34" s="37"/>
      <c r="L34" s="37"/>
      <c r="M34" s="37" t="s">
        <v>21</v>
      </c>
    </row>
    <row r="35" spans="2:13" ht="15.75" customHeight="1" x14ac:dyDescent="0.25">
      <c r="B35" s="37" t="s">
        <v>42</v>
      </c>
      <c r="C35" s="18" t="s">
        <v>79</v>
      </c>
      <c r="D35" s="19" t="s">
        <v>63</v>
      </c>
      <c r="E35" s="19" t="s">
        <v>324</v>
      </c>
      <c r="F35" s="19" t="s">
        <v>2026</v>
      </c>
      <c r="G35" s="19"/>
      <c r="H35" s="37"/>
      <c r="I35" s="26"/>
      <c r="J35" s="37"/>
      <c r="K35" s="37"/>
      <c r="L35" s="37"/>
      <c r="M35" s="37" t="s">
        <v>21</v>
      </c>
    </row>
    <row r="36" spans="2:13" ht="21.75" customHeight="1" x14ac:dyDescent="0.25">
      <c r="B36" s="37" t="s">
        <v>42</v>
      </c>
      <c r="C36" s="18" t="s">
        <v>82</v>
      </c>
      <c r="D36" s="19" t="s">
        <v>63</v>
      </c>
      <c r="E36" s="19" t="s">
        <v>324</v>
      </c>
      <c r="F36" s="19" t="s">
        <v>45</v>
      </c>
      <c r="G36" s="19">
        <v>11100035252</v>
      </c>
      <c r="H36" s="37" t="s">
        <v>53</v>
      </c>
      <c r="I36" s="26">
        <v>150</v>
      </c>
      <c r="J36" s="37" t="s">
        <v>48</v>
      </c>
      <c r="K36" s="37"/>
      <c r="L36" s="37" t="s">
        <v>21</v>
      </c>
      <c r="M36" s="37"/>
    </row>
    <row r="37" spans="2:13" ht="23.25" customHeight="1" x14ac:dyDescent="0.25">
      <c r="B37" s="37" t="s">
        <v>42</v>
      </c>
      <c r="C37" s="18" t="s">
        <v>84</v>
      </c>
      <c r="D37" s="19" t="s">
        <v>359</v>
      </c>
      <c r="E37" s="19" t="s">
        <v>595</v>
      </c>
      <c r="F37" s="19" t="s">
        <v>45</v>
      </c>
      <c r="G37" s="19" t="s">
        <v>46</v>
      </c>
      <c r="H37" s="37" t="s">
        <v>649</v>
      </c>
      <c r="I37" s="26">
        <v>50</v>
      </c>
      <c r="J37" s="37" t="s">
        <v>48</v>
      </c>
      <c r="K37" s="37"/>
      <c r="L37" s="37"/>
      <c r="M37" s="37" t="s">
        <v>21</v>
      </c>
    </row>
    <row r="38" spans="2:13" x14ac:dyDescent="0.25">
      <c r="B38" s="37" t="s">
        <v>42</v>
      </c>
      <c r="C38" s="18" t="s">
        <v>89</v>
      </c>
      <c r="D38" s="19" t="s">
        <v>66</v>
      </c>
      <c r="E38" s="19" t="s">
        <v>595</v>
      </c>
      <c r="F38" s="19" t="s">
        <v>650</v>
      </c>
      <c r="G38" s="19" t="s">
        <v>46</v>
      </c>
      <c r="H38" s="37" t="s">
        <v>651</v>
      </c>
      <c r="I38" s="26">
        <v>450</v>
      </c>
      <c r="J38" s="37" t="s">
        <v>48</v>
      </c>
      <c r="K38" s="37"/>
      <c r="L38" s="37" t="s">
        <v>21</v>
      </c>
      <c r="M38" s="37"/>
    </row>
    <row r="39" spans="2:13" x14ac:dyDescent="0.25">
      <c r="B39" s="783"/>
      <c r="C39" s="854"/>
      <c r="D39" s="858"/>
      <c r="E39" s="858"/>
      <c r="F39" s="858"/>
      <c r="G39" s="883"/>
      <c r="H39" s="783"/>
      <c r="I39" s="931">
        <f>SUM(I33:I38)</f>
        <v>2400</v>
      </c>
      <c r="J39" s="784"/>
      <c r="K39" s="784"/>
      <c r="L39" s="784"/>
      <c r="M39" s="878"/>
    </row>
    <row r="40" spans="2:13" ht="15" customHeight="1" x14ac:dyDescent="0.25">
      <c r="B40" s="988" t="s">
        <v>22</v>
      </c>
      <c r="C40" s="989"/>
      <c r="D40" s="989"/>
      <c r="E40" s="989"/>
      <c r="F40" s="989"/>
      <c r="G40" s="990"/>
      <c r="H40" s="997" t="s">
        <v>23</v>
      </c>
      <c r="I40" s="998"/>
      <c r="J40" s="998"/>
      <c r="K40" s="998"/>
      <c r="L40" s="998"/>
      <c r="M40" s="999"/>
    </row>
    <row r="41" spans="2:13" x14ac:dyDescent="0.25">
      <c r="B41" s="991"/>
      <c r="C41" s="992"/>
      <c r="D41" s="992"/>
      <c r="E41" s="992"/>
      <c r="F41" s="992"/>
      <c r="G41" s="993"/>
      <c r="H41" s="1000"/>
      <c r="I41" s="1001"/>
      <c r="J41" s="1001"/>
      <c r="K41" s="1001"/>
      <c r="L41" s="1001"/>
      <c r="M41" s="1002"/>
    </row>
    <row r="42" spans="2:13" x14ac:dyDescent="0.25">
      <c r="B42" s="991"/>
      <c r="C42" s="992"/>
      <c r="D42" s="992"/>
      <c r="E42" s="992"/>
      <c r="F42" s="992"/>
      <c r="G42" s="993"/>
      <c r="H42" s="1000"/>
      <c r="I42" s="1001"/>
      <c r="J42" s="1001"/>
      <c r="K42" s="1001"/>
      <c r="L42" s="1001"/>
      <c r="M42" s="1002"/>
    </row>
    <row r="43" spans="2:13" ht="15" customHeight="1" x14ac:dyDescent="0.25">
      <c r="B43" s="994"/>
      <c r="C43" s="995"/>
      <c r="D43" s="995"/>
      <c r="E43" s="995"/>
      <c r="F43" s="995"/>
      <c r="G43" s="996"/>
      <c r="H43" s="1003"/>
      <c r="I43" s="1004"/>
      <c r="J43" s="1004"/>
      <c r="K43" s="1004"/>
      <c r="L43" s="1004"/>
      <c r="M43" s="1005"/>
    </row>
    <row r="46" spans="2:13" x14ac:dyDescent="0.25">
      <c r="B46" s="795" t="s">
        <v>2027</v>
      </c>
      <c r="E46" s="796" t="s">
        <v>2030</v>
      </c>
      <c r="K46" s="460" t="s">
        <v>25</v>
      </c>
    </row>
    <row r="47" spans="2:13" x14ac:dyDescent="0.25">
      <c r="B47" s="8" t="s">
        <v>2028</v>
      </c>
      <c r="E47" s="796" t="s">
        <v>2031</v>
      </c>
      <c r="F47" s="33"/>
      <c r="G47" s="33"/>
      <c r="H47" s="33"/>
      <c r="I47" s="33"/>
      <c r="J47" s="33"/>
      <c r="K47" s="797" t="s">
        <v>193</v>
      </c>
      <c r="L47" s="33"/>
      <c r="M47" s="33"/>
    </row>
    <row r="48" spans="2:13" x14ac:dyDescent="0.25">
      <c r="B48" s="8" t="s">
        <v>2029</v>
      </c>
      <c r="E48" s="796" t="s">
        <v>2032</v>
      </c>
      <c r="K48" s="797" t="s">
        <v>30</v>
      </c>
    </row>
    <row r="50" spans="5:13" x14ac:dyDescent="0.25">
      <c r="E50" s="33"/>
      <c r="F50" s="33"/>
      <c r="G50" s="33"/>
      <c r="H50" s="33"/>
      <c r="I50" s="33"/>
      <c r="J50" s="33"/>
      <c r="K50" s="33"/>
      <c r="L50" s="33"/>
      <c r="M50" s="33"/>
    </row>
  </sheetData>
  <mergeCells count="24">
    <mergeCell ref="H8:H9"/>
    <mergeCell ref="I8:I9"/>
    <mergeCell ref="J8:J9"/>
    <mergeCell ref="K8:M8"/>
    <mergeCell ref="B15:G18"/>
    <mergeCell ref="H15:M18"/>
    <mergeCell ref="B8:B9"/>
    <mergeCell ref="C8:C9"/>
    <mergeCell ref="D8:D9"/>
    <mergeCell ref="E8:E9"/>
    <mergeCell ref="F8:F9"/>
    <mergeCell ref="G8:G9"/>
    <mergeCell ref="H31:H32"/>
    <mergeCell ref="I31:I32"/>
    <mergeCell ref="J31:J32"/>
    <mergeCell ref="K31:M31"/>
    <mergeCell ref="B40:G43"/>
    <mergeCell ref="H40:M43"/>
    <mergeCell ref="B31:B32"/>
    <mergeCell ref="C31:C32"/>
    <mergeCell ref="D31:D32"/>
    <mergeCell ref="E31:E32"/>
    <mergeCell ref="F31:F32"/>
    <mergeCell ref="G31:G32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I46" sqref="I46"/>
    </sheetView>
  </sheetViews>
  <sheetFormatPr baseColWidth="10" defaultRowHeight="15" x14ac:dyDescent="0.25"/>
  <cols>
    <col min="3" max="3" width="24.42578125" customWidth="1"/>
    <col min="6" max="6" width="16.7109375" customWidth="1"/>
    <col min="7" max="7" width="20.85546875" customWidth="1"/>
    <col min="11" max="11" width="7.28515625" customWidth="1"/>
    <col min="12" max="12" width="7" customWidth="1"/>
    <col min="13" max="13" width="6.42578125" customWidth="1"/>
  </cols>
  <sheetData>
    <row r="1" spans="1:16" ht="12" customHeight="1" x14ac:dyDescent="0.25"/>
    <row r="5" spans="1:16" ht="15.75" thickBot="1" x14ac:dyDescent="0.3">
      <c r="B5" s="10"/>
      <c r="C5" s="10"/>
      <c r="D5" s="11"/>
      <c r="E5" s="11"/>
      <c r="L5" s="13"/>
      <c r="M5" s="11"/>
    </row>
    <row r="6" spans="1:16" x14ac:dyDescent="0.25">
      <c r="B6" s="10"/>
      <c r="C6" s="10"/>
      <c r="D6" s="11"/>
      <c r="E6" s="11"/>
      <c r="L6" s="13"/>
      <c r="M6" s="11"/>
      <c r="O6" s="659" t="s">
        <v>1845</v>
      </c>
    </row>
    <row r="7" spans="1:16" ht="15.75" thickBot="1" x14ac:dyDescent="0.3">
      <c r="B7" s="10"/>
      <c r="C7" s="10"/>
      <c r="D7" s="11"/>
      <c r="E7" s="11"/>
      <c r="L7" s="13"/>
      <c r="M7" s="11"/>
      <c r="O7" s="658">
        <f>I11+I12+I13+I14+I15+I42+I43+I44+I45</f>
        <v>20878.919999999998</v>
      </c>
      <c r="P7" s="618"/>
    </row>
    <row r="8" spans="1:16" ht="15.75" thickBot="1" x14ac:dyDescent="0.3"/>
    <row r="9" spans="1:16" ht="16.5" thickTop="1" thickBot="1" x14ac:dyDescent="0.3">
      <c r="B9" s="1103" t="s">
        <v>654</v>
      </c>
      <c r="C9" s="1016" t="s">
        <v>35</v>
      </c>
      <c r="D9" s="1016" t="s">
        <v>6</v>
      </c>
      <c r="E9" s="1016" t="s">
        <v>3</v>
      </c>
      <c r="F9" s="1016" t="s">
        <v>4</v>
      </c>
      <c r="G9" s="1016" t="s">
        <v>7</v>
      </c>
      <c r="H9" s="1016" t="s">
        <v>36</v>
      </c>
      <c r="I9" s="1016" t="s">
        <v>75</v>
      </c>
      <c r="J9" s="1060" t="s">
        <v>8</v>
      </c>
      <c r="K9" s="1062" t="s">
        <v>38</v>
      </c>
      <c r="L9" s="1063"/>
      <c r="M9" s="1063"/>
    </row>
    <row r="10" spans="1:16" x14ac:dyDescent="0.25">
      <c r="B10" s="1015"/>
      <c r="C10" s="1017"/>
      <c r="D10" s="1017"/>
      <c r="E10" s="1017"/>
      <c r="F10" s="1017"/>
      <c r="G10" s="1017"/>
      <c r="H10" s="1017"/>
      <c r="I10" s="1017"/>
      <c r="J10" s="1061"/>
      <c r="K10" s="216" t="s">
        <v>11</v>
      </c>
      <c r="L10" s="216" t="s">
        <v>12</v>
      </c>
      <c r="M10" s="217" t="s">
        <v>13</v>
      </c>
    </row>
    <row r="11" spans="1:16" x14ac:dyDescent="0.25">
      <c r="B11" s="21" t="s">
        <v>42</v>
      </c>
      <c r="C11" s="62" t="s">
        <v>655</v>
      </c>
      <c r="D11" s="21" t="s">
        <v>212</v>
      </c>
      <c r="E11" s="21" t="s">
        <v>45</v>
      </c>
      <c r="F11" s="21" t="s">
        <v>45</v>
      </c>
      <c r="G11" s="21" t="s">
        <v>46</v>
      </c>
      <c r="H11" s="21" t="s">
        <v>46</v>
      </c>
      <c r="I11" s="23">
        <v>150</v>
      </c>
      <c r="J11" s="21" t="s">
        <v>48</v>
      </c>
      <c r="K11" s="21"/>
      <c r="L11" s="21" t="s">
        <v>21</v>
      </c>
      <c r="M11" s="21"/>
    </row>
    <row r="12" spans="1:16" x14ac:dyDescent="0.25">
      <c r="B12" s="21" t="s">
        <v>42</v>
      </c>
      <c r="C12" s="24" t="s">
        <v>656</v>
      </c>
      <c r="D12" s="21" t="s">
        <v>63</v>
      </c>
      <c r="E12" s="21" t="s">
        <v>45</v>
      </c>
      <c r="F12" s="21" t="s">
        <v>45</v>
      </c>
      <c r="G12" s="21" t="s">
        <v>46</v>
      </c>
      <c r="H12" s="21" t="s">
        <v>46</v>
      </c>
      <c r="I12" s="23">
        <v>100</v>
      </c>
      <c r="J12" s="21" t="s">
        <v>48</v>
      </c>
      <c r="K12" s="21"/>
      <c r="L12" s="21" t="s">
        <v>21</v>
      </c>
      <c r="M12" s="21"/>
    </row>
    <row r="13" spans="1:16" x14ac:dyDescent="0.25">
      <c r="B13" s="21" t="s">
        <v>42</v>
      </c>
      <c r="C13" s="24" t="s">
        <v>657</v>
      </c>
      <c r="D13" s="21" t="s">
        <v>56</v>
      </c>
      <c r="E13" s="21" t="s">
        <v>45</v>
      </c>
      <c r="F13" s="21" t="s">
        <v>45</v>
      </c>
      <c r="G13" s="21" t="s">
        <v>46</v>
      </c>
      <c r="H13" s="21" t="s">
        <v>46</v>
      </c>
      <c r="I13" s="23">
        <v>300</v>
      </c>
      <c r="J13" s="21" t="s">
        <v>48</v>
      </c>
      <c r="K13" s="21"/>
      <c r="L13" s="21" t="s">
        <v>21</v>
      </c>
      <c r="M13" s="21"/>
    </row>
    <row r="14" spans="1:16" x14ac:dyDescent="0.25">
      <c r="B14" s="21" t="s">
        <v>78</v>
      </c>
      <c r="C14" s="24" t="s">
        <v>658</v>
      </c>
      <c r="D14" s="21" t="s">
        <v>56</v>
      </c>
      <c r="E14" s="21" t="s">
        <v>45</v>
      </c>
      <c r="F14" s="21" t="s">
        <v>45</v>
      </c>
      <c r="G14" s="21" t="s">
        <v>46</v>
      </c>
      <c r="H14" s="21" t="s">
        <v>46</v>
      </c>
      <c r="I14" s="23">
        <v>50</v>
      </c>
      <c r="J14" s="21" t="s">
        <v>48</v>
      </c>
      <c r="K14" s="21"/>
      <c r="L14" s="21" t="s">
        <v>21</v>
      </c>
      <c r="M14" s="21"/>
    </row>
    <row r="15" spans="1:16" x14ac:dyDescent="0.25">
      <c r="A15" s="734"/>
      <c r="B15" s="145" t="s">
        <v>659</v>
      </c>
      <c r="C15" s="24" t="s">
        <v>248</v>
      </c>
      <c r="D15" s="150" t="s">
        <v>63</v>
      </c>
      <c r="E15" s="145" t="s">
        <v>660</v>
      </c>
      <c r="F15" s="145" t="s">
        <v>661</v>
      </c>
      <c r="G15" s="145" t="s">
        <v>662</v>
      </c>
      <c r="H15" s="21" t="s">
        <v>46</v>
      </c>
      <c r="I15" s="218">
        <v>19298.919999999998</v>
      </c>
      <c r="J15" s="219" t="s">
        <v>663</v>
      </c>
      <c r="K15" s="68" t="s">
        <v>664</v>
      </c>
      <c r="L15" s="68"/>
      <c r="M15" s="68"/>
    </row>
    <row r="16" spans="1:16" x14ac:dyDescent="0.25">
      <c r="A16" s="734"/>
      <c r="B16" s="548"/>
      <c r="C16" s="818"/>
      <c r="D16" s="44"/>
      <c r="E16" s="549"/>
      <c r="F16" s="549"/>
      <c r="G16" s="579"/>
      <c r="H16" s="530"/>
      <c r="I16" s="885">
        <f>SUM(I11:I15)</f>
        <v>19898.919999999998</v>
      </c>
      <c r="J16" s="884"/>
      <c r="K16" s="570"/>
      <c r="L16" s="570"/>
      <c r="M16" s="571"/>
    </row>
    <row r="17" spans="2:13" x14ac:dyDescent="0.25">
      <c r="B17" s="988" t="s">
        <v>22</v>
      </c>
      <c r="C17" s="989"/>
      <c r="D17" s="989"/>
      <c r="E17" s="989"/>
      <c r="F17" s="989"/>
      <c r="G17" s="990"/>
      <c r="H17" s="997" t="s">
        <v>23</v>
      </c>
      <c r="I17" s="998"/>
      <c r="J17" s="998"/>
      <c r="K17" s="998"/>
      <c r="L17" s="998"/>
      <c r="M17" s="999"/>
    </row>
    <row r="18" spans="2:13" x14ac:dyDescent="0.25">
      <c r="B18" s="991"/>
      <c r="C18" s="992"/>
      <c r="D18" s="992"/>
      <c r="E18" s="992"/>
      <c r="F18" s="992"/>
      <c r="G18" s="993"/>
      <c r="H18" s="1000"/>
      <c r="I18" s="1001"/>
      <c r="J18" s="1001"/>
      <c r="K18" s="1001"/>
      <c r="L18" s="1001"/>
      <c r="M18" s="1002"/>
    </row>
    <row r="19" spans="2:13" x14ac:dyDescent="0.25">
      <c r="B19" s="991"/>
      <c r="C19" s="992"/>
      <c r="D19" s="992"/>
      <c r="E19" s="992"/>
      <c r="F19" s="992"/>
      <c r="G19" s="993"/>
      <c r="H19" s="1000"/>
      <c r="I19" s="1001"/>
      <c r="J19" s="1001"/>
      <c r="K19" s="1001"/>
      <c r="L19" s="1001"/>
      <c r="M19" s="1002"/>
    </row>
    <row r="20" spans="2:13" x14ac:dyDescent="0.25">
      <c r="B20" s="994"/>
      <c r="C20" s="995"/>
      <c r="D20" s="995"/>
      <c r="E20" s="995"/>
      <c r="F20" s="995"/>
      <c r="G20" s="996"/>
      <c r="H20" s="1003"/>
      <c r="I20" s="1004"/>
      <c r="J20" s="1004"/>
      <c r="K20" s="1004"/>
      <c r="L20" s="1004"/>
      <c r="M20" s="1005"/>
    </row>
    <row r="23" spans="2:13" x14ac:dyDescent="0.25">
      <c r="E23" s="33"/>
      <c r="F23" s="33"/>
      <c r="G23" s="33"/>
      <c r="H23" s="33"/>
      <c r="I23" s="33"/>
      <c r="J23" s="33"/>
      <c r="K23" s="33"/>
      <c r="L23" s="33"/>
      <c r="M23" s="33"/>
    </row>
    <row r="24" spans="2:13" x14ac:dyDescent="0.25">
      <c r="E24" s="33"/>
      <c r="F24" s="33"/>
      <c r="G24" s="33"/>
      <c r="H24" s="33"/>
      <c r="I24" s="33"/>
      <c r="J24" s="33"/>
      <c r="K24" s="33"/>
      <c r="L24" s="33"/>
      <c r="M24" s="33"/>
    </row>
    <row r="25" spans="2:13" x14ac:dyDescent="0.25">
      <c r="E25" s="33"/>
      <c r="F25" s="33"/>
      <c r="G25" s="33"/>
      <c r="H25" s="33"/>
      <c r="I25" s="33"/>
      <c r="J25" s="33"/>
      <c r="K25" s="33"/>
      <c r="L25" s="33"/>
      <c r="M25" s="33"/>
    </row>
    <row r="26" spans="2:13" x14ac:dyDescent="0.25">
      <c r="E26" s="33"/>
      <c r="F26" s="33"/>
      <c r="G26" s="33"/>
      <c r="H26" s="33"/>
      <c r="I26" s="33"/>
      <c r="J26" s="33"/>
      <c r="K26" s="33"/>
      <c r="L26" s="33"/>
      <c r="M26" s="33"/>
    </row>
    <row r="27" spans="2:13" x14ac:dyDescent="0.25">
      <c r="E27" s="33"/>
      <c r="F27" s="33"/>
      <c r="G27" s="33"/>
      <c r="H27" s="33"/>
      <c r="I27" s="33"/>
      <c r="J27" s="33"/>
      <c r="K27" s="33"/>
      <c r="L27" s="33"/>
      <c r="M27" s="33"/>
    </row>
    <row r="28" spans="2:13" x14ac:dyDescent="0.25">
      <c r="E28" s="33"/>
      <c r="F28" s="33"/>
      <c r="G28" s="33"/>
      <c r="H28" s="33"/>
      <c r="I28" s="33"/>
      <c r="J28" s="33"/>
      <c r="K28" s="33"/>
      <c r="L28" s="33"/>
      <c r="M28" s="33"/>
    </row>
    <row r="29" spans="2:13" x14ac:dyDescent="0.25">
      <c r="E29" s="33"/>
      <c r="F29" s="33"/>
      <c r="G29" s="33"/>
      <c r="H29" s="33"/>
      <c r="I29" s="33"/>
      <c r="J29" s="33"/>
      <c r="K29" s="33"/>
      <c r="L29" s="33"/>
      <c r="M29" s="33"/>
    </row>
    <row r="36" spans="2:13" x14ac:dyDescent="0.25">
      <c r="B36" s="10"/>
      <c r="C36" s="10"/>
      <c r="D36" s="11"/>
      <c r="E36" s="11"/>
      <c r="L36" s="13"/>
      <c r="M36" s="11"/>
    </row>
    <row r="37" spans="2:13" x14ac:dyDescent="0.25">
      <c r="B37" s="10"/>
      <c r="C37" s="10"/>
      <c r="D37" s="11"/>
      <c r="E37" s="11"/>
      <c r="L37" s="13"/>
      <c r="M37" s="11"/>
    </row>
    <row r="38" spans="2:13" x14ac:dyDescent="0.25">
      <c r="B38" s="10"/>
      <c r="C38" s="10"/>
      <c r="D38" s="11"/>
      <c r="E38" s="11"/>
      <c r="L38" s="13"/>
      <c r="M38" s="11"/>
    </row>
    <row r="39" spans="2:13" ht="15.75" thickBot="1" x14ac:dyDescent="0.3"/>
    <row r="40" spans="2:13" ht="16.5" thickTop="1" thickBot="1" x14ac:dyDescent="0.3">
      <c r="B40" s="1103" t="s">
        <v>411</v>
      </c>
      <c r="C40" s="1016" t="s">
        <v>35</v>
      </c>
      <c r="D40" s="1016" t="s">
        <v>6</v>
      </c>
      <c r="E40" s="1016" t="s">
        <v>3</v>
      </c>
      <c r="F40" s="1016" t="s">
        <v>4</v>
      </c>
      <c r="G40" s="1016" t="s">
        <v>7</v>
      </c>
      <c r="H40" s="1016" t="s">
        <v>36</v>
      </c>
      <c r="I40" s="1016" t="s">
        <v>75</v>
      </c>
      <c r="J40" s="1060" t="s">
        <v>665</v>
      </c>
      <c r="K40" s="1062" t="s">
        <v>38</v>
      </c>
      <c r="L40" s="1063"/>
      <c r="M40" s="1147"/>
    </row>
    <row r="41" spans="2:13" x14ac:dyDescent="0.25">
      <c r="B41" s="1104"/>
      <c r="C41" s="1017"/>
      <c r="D41" s="1017"/>
      <c r="E41" s="1017"/>
      <c r="F41" s="1017"/>
      <c r="G41" s="1017"/>
      <c r="H41" s="1017"/>
      <c r="I41" s="1017"/>
      <c r="J41" s="1061"/>
      <c r="K41" s="105" t="s">
        <v>11</v>
      </c>
      <c r="L41" s="220" t="s">
        <v>12</v>
      </c>
      <c r="M41" s="221" t="s">
        <v>13</v>
      </c>
    </row>
    <row r="42" spans="2:13" x14ac:dyDescent="0.25">
      <c r="B42" s="21" t="s">
        <v>42</v>
      </c>
      <c r="C42" s="62" t="s">
        <v>79</v>
      </c>
      <c r="D42" s="21" t="s">
        <v>66</v>
      </c>
      <c r="E42" s="21" t="s">
        <v>329</v>
      </c>
      <c r="F42" s="21" t="s">
        <v>666</v>
      </c>
      <c r="G42" s="21" t="s">
        <v>667</v>
      </c>
      <c r="H42" s="21"/>
      <c r="I42" s="23">
        <v>650</v>
      </c>
      <c r="J42" s="21" t="s">
        <v>48</v>
      </c>
      <c r="K42" s="21"/>
      <c r="L42" s="21" t="s">
        <v>21</v>
      </c>
      <c r="M42" s="21"/>
    </row>
    <row r="43" spans="2:13" x14ac:dyDescent="0.25">
      <c r="B43" s="21" t="s">
        <v>42</v>
      </c>
      <c r="C43" s="24" t="s">
        <v>84</v>
      </c>
      <c r="D43" s="21" t="s">
        <v>66</v>
      </c>
      <c r="E43" s="21" t="s">
        <v>329</v>
      </c>
      <c r="F43" s="21" t="s">
        <v>668</v>
      </c>
      <c r="G43" s="21">
        <v>30899198</v>
      </c>
      <c r="H43" s="21"/>
      <c r="I43" s="23">
        <v>30</v>
      </c>
      <c r="J43" s="21" t="s">
        <v>48</v>
      </c>
      <c r="K43" s="21"/>
      <c r="L43" s="21" t="s">
        <v>21</v>
      </c>
      <c r="M43" s="21"/>
    </row>
    <row r="44" spans="2:13" x14ac:dyDescent="0.25">
      <c r="B44" s="21" t="s">
        <v>42</v>
      </c>
      <c r="C44" s="24" t="s">
        <v>82</v>
      </c>
      <c r="D44" s="21" t="s">
        <v>66</v>
      </c>
      <c r="E44" s="21" t="s">
        <v>329</v>
      </c>
      <c r="F44" s="21" t="s">
        <v>332</v>
      </c>
      <c r="G44" s="21">
        <v>30902340</v>
      </c>
      <c r="H44" s="21"/>
      <c r="I44" s="23">
        <v>60</v>
      </c>
      <c r="J44" s="21" t="s">
        <v>48</v>
      </c>
      <c r="K44" s="21"/>
      <c r="L44" s="21" t="s">
        <v>21</v>
      </c>
      <c r="M44" s="21"/>
    </row>
    <row r="45" spans="2:13" x14ac:dyDescent="0.25">
      <c r="B45" s="21" t="s">
        <v>42</v>
      </c>
      <c r="C45" s="24" t="s">
        <v>669</v>
      </c>
      <c r="D45" s="21" t="s">
        <v>63</v>
      </c>
      <c r="E45" s="21" t="s">
        <v>329</v>
      </c>
      <c r="F45" s="41" t="s">
        <v>670</v>
      </c>
      <c r="G45" s="21" t="s">
        <v>671</v>
      </c>
      <c r="H45" s="21"/>
      <c r="I45" s="23">
        <v>240</v>
      </c>
      <c r="J45" s="21" t="s">
        <v>48</v>
      </c>
      <c r="K45" s="21"/>
      <c r="L45" s="21" t="s">
        <v>21</v>
      </c>
      <c r="M45" s="21"/>
    </row>
    <row r="46" spans="2:13" x14ac:dyDescent="0.25">
      <c r="B46" s="21"/>
      <c r="C46" s="24"/>
      <c r="D46" s="21"/>
      <c r="E46" s="21"/>
      <c r="F46" s="41"/>
      <c r="G46" s="21"/>
      <c r="H46" s="21"/>
      <c r="I46" s="546">
        <f>SUM(I42:I45)</f>
        <v>980</v>
      </c>
      <c r="J46" s="21"/>
      <c r="K46" s="21"/>
      <c r="L46" s="21"/>
      <c r="M46" s="21"/>
    </row>
    <row r="48" spans="2:13" x14ac:dyDescent="0.25">
      <c r="E48" s="31"/>
      <c r="F48" s="31"/>
      <c r="G48" s="31"/>
      <c r="H48" s="31"/>
      <c r="I48" s="31"/>
      <c r="J48" s="31"/>
      <c r="K48" s="31"/>
      <c r="L48" s="31"/>
      <c r="M48" s="31"/>
    </row>
    <row r="49" spans="5:13" x14ac:dyDescent="0.25">
      <c r="E49" s="31"/>
      <c r="F49" s="31"/>
      <c r="G49" s="31"/>
      <c r="H49" s="31"/>
      <c r="I49" s="31"/>
      <c r="J49" s="31"/>
      <c r="K49" s="31"/>
      <c r="L49" s="31"/>
      <c r="M49" s="31"/>
    </row>
    <row r="53" spans="5:13" x14ac:dyDescent="0.25">
      <c r="E53" s="33"/>
      <c r="F53" s="33"/>
      <c r="G53" s="33"/>
      <c r="H53" s="33"/>
      <c r="I53" s="33"/>
      <c r="J53" s="33"/>
      <c r="K53" s="33"/>
      <c r="L53" s="33"/>
      <c r="M53" s="33"/>
    </row>
  </sheetData>
  <mergeCells count="22">
    <mergeCell ref="H9:H10"/>
    <mergeCell ref="I9:I10"/>
    <mergeCell ref="J9:J10"/>
    <mergeCell ref="K9:M9"/>
    <mergeCell ref="B17:G20"/>
    <mergeCell ref="H17:M20"/>
    <mergeCell ref="B9:B10"/>
    <mergeCell ref="C9:C10"/>
    <mergeCell ref="D9:D10"/>
    <mergeCell ref="E9:E10"/>
    <mergeCell ref="F9:F10"/>
    <mergeCell ref="G9:G10"/>
    <mergeCell ref="H40:H41"/>
    <mergeCell ref="I40:I41"/>
    <mergeCell ref="J40:J41"/>
    <mergeCell ref="K40:M40"/>
    <mergeCell ref="B40:B41"/>
    <mergeCell ref="C40:C41"/>
    <mergeCell ref="D40:D41"/>
    <mergeCell ref="E40:E41"/>
    <mergeCell ref="F40:F41"/>
    <mergeCell ref="G40:G41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7"/>
  <sheetViews>
    <sheetView topLeftCell="A52" workbookViewId="0">
      <selection activeCell="F84" sqref="F84"/>
    </sheetView>
  </sheetViews>
  <sheetFormatPr baseColWidth="10" defaultRowHeight="15" x14ac:dyDescent="0.25"/>
  <cols>
    <col min="3" max="3" width="27" customWidth="1"/>
    <col min="4" max="4" width="13.7109375" customWidth="1"/>
    <col min="5" max="5" width="8.140625" customWidth="1"/>
    <col min="6" max="6" width="8.85546875" customWidth="1"/>
    <col min="7" max="7" width="12.28515625" customWidth="1"/>
    <col min="8" max="8" width="11.140625" customWidth="1"/>
    <col min="9" max="9" width="19.5703125" customWidth="1"/>
    <col min="11" max="11" width="13.85546875" customWidth="1"/>
  </cols>
  <sheetData>
    <row r="2" spans="1:16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058" t="s">
        <v>1845</v>
      </c>
      <c r="P3" s="1059"/>
    </row>
    <row r="4" spans="1:16" ht="15.75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056">
        <f>K13+I42+I93</f>
        <v>1736047.4</v>
      </c>
      <c r="P4" s="1057"/>
    </row>
    <row r="5" spans="1:16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6" x14ac:dyDescent="0.25">
      <c r="B8" s="1027" t="s">
        <v>0</v>
      </c>
      <c r="C8" s="1027" t="s">
        <v>1</v>
      </c>
      <c r="D8" s="1027" t="s">
        <v>2</v>
      </c>
      <c r="E8" s="1027" t="s">
        <v>3</v>
      </c>
      <c r="F8" s="1027" t="s">
        <v>4</v>
      </c>
      <c r="G8" s="1027" t="s">
        <v>5</v>
      </c>
      <c r="H8" s="1027" t="s">
        <v>6</v>
      </c>
      <c r="I8" s="1027" t="s">
        <v>7</v>
      </c>
      <c r="J8" s="1027" t="s">
        <v>8</v>
      </c>
      <c r="K8" s="1027" t="s">
        <v>9</v>
      </c>
      <c r="L8" s="1027" t="s">
        <v>10</v>
      </c>
      <c r="M8" s="1027"/>
      <c r="N8" s="1027"/>
    </row>
    <row r="9" spans="1:16" x14ac:dyDescent="0.25">
      <c r="B9" s="1027"/>
      <c r="C9" s="1027"/>
      <c r="D9" s="1027"/>
      <c r="E9" s="1027"/>
      <c r="F9" s="1027"/>
      <c r="G9" s="1027"/>
      <c r="H9" s="1027"/>
      <c r="I9" s="1027"/>
      <c r="J9" s="1027"/>
      <c r="K9" s="1027"/>
      <c r="L9" s="2" t="s">
        <v>11</v>
      </c>
      <c r="M9" s="2" t="s">
        <v>12</v>
      </c>
      <c r="N9" s="2" t="s">
        <v>13</v>
      </c>
    </row>
    <row r="10" spans="1:16" ht="181.5" customHeight="1" x14ac:dyDescent="0.25">
      <c r="B10" s="47" t="s">
        <v>120</v>
      </c>
      <c r="C10" s="47" t="s">
        <v>121</v>
      </c>
      <c r="D10" s="47" t="s">
        <v>122</v>
      </c>
      <c r="E10" s="47" t="s">
        <v>123</v>
      </c>
      <c r="F10" s="47">
        <v>2013</v>
      </c>
      <c r="G10" s="47" t="s">
        <v>124</v>
      </c>
      <c r="H10" s="47" t="s">
        <v>66</v>
      </c>
      <c r="I10" s="47" t="s">
        <v>125</v>
      </c>
      <c r="J10" s="47" t="s">
        <v>126</v>
      </c>
      <c r="K10" s="48">
        <v>775300</v>
      </c>
      <c r="L10" s="1047" t="s">
        <v>127</v>
      </c>
      <c r="M10" s="1048"/>
      <c r="N10" s="1049"/>
    </row>
    <row r="11" spans="1:16" x14ac:dyDescent="0.25">
      <c r="A11" s="235"/>
      <c r="B11" s="49" t="s">
        <v>128</v>
      </c>
      <c r="C11" s="751" t="s">
        <v>121</v>
      </c>
      <c r="D11" s="751" t="s">
        <v>122</v>
      </c>
      <c r="E11" s="751" t="s">
        <v>129</v>
      </c>
      <c r="F11" s="751">
        <v>2020</v>
      </c>
      <c r="G11" s="50" t="s">
        <v>130</v>
      </c>
      <c r="H11" s="49" t="s">
        <v>131</v>
      </c>
      <c r="I11" s="49" t="s">
        <v>132</v>
      </c>
      <c r="J11" s="49" t="s">
        <v>48</v>
      </c>
      <c r="K11" s="51">
        <v>258700</v>
      </c>
      <c r="L11" s="52" t="s">
        <v>48</v>
      </c>
      <c r="M11" s="49"/>
      <c r="N11" s="49"/>
      <c r="O11" s="721">
        <v>43825</v>
      </c>
    </row>
    <row r="12" spans="1:16" ht="30" x14ac:dyDescent="0.25">
      <c r="A12" s="235"/>
      <c r="B12" s="53" t="s">
        <v>133</v>
      </c>
      <c r="C12" s="47" t="s">
        <v>121</v>
      </c>
      <c r="D12" s="47" t="s">
        <v>122</v>
      </c>
      <c r="E12" s="47" t="s">
        <v>123</v>
      </c>
      <c r="F12" s="5">
        <v>2019</v>
      </c>
      <c r="G12" s="53" t="s">
        <v>133</v>
      </c>
      <c r="H12" s="5" t="s">
        <v>19</v>
      </c>
      <c r="I12" s="6" t="s">
        <v>134</v>
      </c>
      <c r="J12" s="3" t="s">
        <v>48</v>
      </c>
      <c r="K12" s="54">
        <v>636400</v>
      </c>
      <c r="L12" s="52" t="s">
        <v>48</v>
      </c>
      <c r="M12" s="3"/>
      <c r="N12" s="6"/>
      <c r="O12" s="721">
        <v>43815</v>
      </c>
    </row>
    <row r="13" spans="1:16" x14ac:dyDescent="0.25">
      <c r="A13" s="235"/>
      <c r="B13" s="840"/>
      <c r="C13" s="841"/>
      <c r="D13" s="841"/>
      <c r="E13" s="841"/>
      <c r="F13" s="842"/>
      <c r="G13" s="843"/>
      <c r="H13" s="844"/>
      <c r="I13" s="845"/>
      <c r="J13" s="846"/>
      <c r="K13" s="932">
        <f>SUM(K10:K12)</f>
        <v>1670400</v>
      </c>
      <c r="L13" s="847"/>
      <c r="M13" s="846"/>
      <c r="N13" s="848"/>
      <c r="O13" s="721"/>
    </row>
    <row r="14" spans="1:16" ht="15.75" x14ac:dyDescent="0.25">
      <c r="B14" s="1029" t="s">
        <v>22</v>
      </c>
      <c r="C14" s="1030"/>
      <c r="D14" s="1030"/>
      <c r="E14" s="1030"/>
      <c r="F14" s="1030"/>
      <c r="G14" s="1031"/>
      <c r="H14" s="1038" t="s">
        <v>23</v>
      </c>
      <c r="I14" s="1039"/>
      <c r="J14" s="1039"/>
      <c r="K14" s="1039"/>
      <c r="L14" s="1039"/>
      <c r="M14" s="1039"/>
      <c r="N14" s="1040"/>
      <c r="P14" s="752"/>
    </row>
    <row r="15" spans="1:16" x14ac:dyDescent="0.25">
      <c r="B15" s="1032"/>
      <c r="C15" s="1033"/>
      <c r="D15" s="1033"/>
      <c r="E15" s="1033"/>
      <c r="F15" s="1033"/>
      <c r="G15" s="1034"/>
      <c r="H15" s="1041"/>
      <c r="I15" s="1042"/>
      <c r="J15" s="1042"/>
      <c r="K15" s="1042"/>
      <c r="L15" s="1042"/>
      <c r="M15" s="1042"/>
      <c r="N15" s="1043"/>
    </row>
    <row r="16" spans="1:16" x14ac:dyDescent="0.25">
      <c r="B16" s="1032"/>
      <c r="C16" s="1033"/>
      <c r="D16" s="1033"/>
      <c r="E16" s="1033"/>
      <c r="F16" s="1033"/>
      <c r="G16" s="1034"/>
      <c r="H16" s="1041"/>
      <c r="I16" s="1042"/>
      <c r="J16" s="1042"/>
      <c r="K16" s="1042"/>
      <c r="L16" s="1042"/>
      <c r="M16" s="1042"/>
      <c r="N16" s="1043"/>
    </row>
    <row r="17" spans="2:14" x14ac:dyDescent="0.25">
      <c r="B17" s="1035"/>
      <c r="C17" s="1036"/>
      <c r="D17" s="1036"/>
      <c r="E17" s="1036"/>
      <c r="F17" s="1036"/>
      <c r="G17" s="1037"/>
      <c r="H17" s="1044"/>
      <c r="I17" s="1045"/>
      <c r="J17" s="1045"/>
      <c r="K17" s="1045"/>
      <c r="L17" s="1045"/>
      <c r="M17" s="1045"/>
      <c r="N17" s="1046"/>
    </row>
    <row r="18" spans="2:14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29" spans="2:14" x14ac:dyDescent="0.25">
      <c r="B29" s="55"/>
      <c r="C29" s="55"/>
      <c r="D29" s="56"/>
      <c r="E29" s="56"/>
      <c r="F29" s="33"/>
      <c r="G29" s="33"/>
      <c r="H29" s="33"/>
      <c r="I29" s="34"/>
      <c r="J29" s="33"/>
      <c r="K29" s="33"/>
      <c r="L29" s="57"/>
      <c r="M29" s="56"/>
    </row>
    <row r="30" spans="2:14" x14ac:dyDescent="0.25">
      <c r="B30" s="55"/>
      <c r="C30" s="55"/>
      <c r="D30" s="56"/>
      <c r="E30" s="56"/>
      <c r="F30" s="33"/>
      <c r="G30" s="33"/>
      <c r="H30" s="33"/>
      <c r="I30" s="34"/>
      <c r="J30" s="33"/>
      <c r="K30" s="33"/>
      <c r="L30" s="57"/>
      <c r="M30" s="56"/>
    </row>
    <row r="31" spans="2:14" x14ac:dyDescent="0.25">
      <c r="B31" s="55"/>
      <c r="C31" s="55"/>
      <c r="D31" s="56"/>
      <c r="E31" s="56"/>
      <c r="F31" s="33"/>
      <c r="G31" s="33"/>
      <c r="H31" s="33"/>
      <c r="I31" s="34"/>
      <c r="J31" s="33"/>
      <c r="K31" s="33"/>
      <c r="L31" s="57"/>
      <c r="M31" s="56"/>
    </row>
    <row r="32" spans="2:14" ht="15.75" thickBot="1" x14ac:dyDescent="0.3">
      <c r="B32" s="55"/>
      <c r="C32" s="55"/>
      <c r="D32" s="56"/>
      <c r="E32" s="56"/>
      <c r="F32" s="33"/>
      <c r="G32" s="33"/>
      <c r="H32" s="33"/>
      <c r="I32" s="34"/>
      <c r="J32" s="33"/>
      <c r="K32" s="33"/>
      <c r="L32" s="57"/>
      <c r="M32" s="56"/>
    </row>
    <row r="33" spans="1:14" ht="16.5" customHeight="1" thickTop="1" thickBot="1" x14ac:dyDescent="0.3">
      <c r="B33" s="1014" t="s">
        <v>135</v>
      </c>
      <c r="C33" s="1016" t="s">
        <v>35</v>
      </c>
      <c r="D33" s="1016" t="s">
        <v>6</v>
      </c>
      <c r="E33" s="1016" t="s">
        <v>3</v>
      </c>
      <c r="F33" s="1016" t="s">
        <v>4</v>
      </c>
      <c r="G33" s="1016" t="s">
        <v>7</v>
      </c>
      <c r="H33" s="1016" t="s">
        <v>36</v>
      </c>
      <c r="I33" s="1007" t="s">
        <v>75</v>
      </c>
      <c r="J33" s="1009" t="s">
        <v>8</v>
      </c>
      <c r="K33" s="1025" t="s">
        <v>38</v>
      </c>
      <c r="L33" s="1026"/>
      <c r="M33" s="1026"/>
    </row>
    <row r="34" spans="1:14" ht="22.5" customHeight="1" x14ac:dyDescent="0.25">
      <c r="B34" s="1015"/>
      <c r="C34" s="1017"/>
      <c r="D34" s="1017"/>
      <c r="E34" s="1017"/>
      <c r="F34" s="1017"/>
      <c r="G34" s="1017"/>
      <c r="H34" s="1017"/>
      <c r="I34" s="1008"/>
      <c r="J34" s="1010"/>
      <c r="K34" s="35" t="s">
        <v>11</v>
      </c>
      <c r="L34" s="35" t="s">
        <v>12</v>
      </c>
      <c r="M34" s="36" t="s">
        <v>13</v>
      </c>
    </row>
    <row r="35" spans="1:14" x14ac:dyDescent="0.25">
      <c r="B35" s="21" t="s">
        <v>42</v>
      </c>
      <c r="C35" s="18" t="s">
        <v>79</v>
      </c>
      <c r="D35" s="19" t="s">
        <v>63</v>
      </c>
      <c r="E35" t="s">
        <v>329</v>
      </c>
      <c r="F35" s="20" t="s">
        <v>1951</v>
      </c>
      <c r="G35" s="21" t="s">
        <v>1952</v>
      </c>
      <c r="H35" s="22" t="s">
        <v>70</v>
      </c>
      <c r="I35" s="23">
        <v>400</v>
      </c>
      <c r="J35" s="21" t="s">
        <v>48</v>
      </c>
      <c r="K35" s="21"/>
      <c r="L35" s="21" t="s">
        <v>21</v>
      </c>
      <c r="M35" s="21"/>
    </row>
    <row r="36" spans="1:14" x14ac:dyDescent="0.25">
      <c r="B36" s="21" t="s">
        <v>42</v>
      </c>
      <c r="C36" s="18" t="s">
        <v>82</v>
      </c>
      <c r="D36" s="19" t="s">
        <v>63</v>
      </c>
      <c r="E36" s="20" t="s">
        <v>112</v>
      </c>
      <c r="F36" s="20" t="s">
        <v>1953</v>
      </c>
      <c r="G36" s="21">
        <v>231660009366</v>
      </c>
      <c r="H36" s="22" t="s">
        <v>72</v>
      </c>
      <c r="I36" s="23">
        <v>200</v>
      </c>
      <c r="J36" s="21" t="s">
        <v>48</v>
      </c>
      <c r="K36" s="21"/>
      <c r="L36" s="21" t="s">
        <v>21</v>
      </c>
      <c r="M36" s="21"/>
    </row>
    <row r="37" spans="1:14" ht="23.25" x14ac:dyDescent="0.25">
      <c r="B37" s="21" t="s">
        <v>42</v>
      </c>
      <c r="C37" s="18" t="s">
        <v>84</v>
      </c>
      <c r="D37" s="19" t="s">
        <v>136</v>
      </c>
      <c r="E37" s="20" t="s">
        <v>1954</v>
      </c>
      <c r="F37" s="20">
        <v>90388</v>
      </c>
      <c r="G37" s="21" t="s">
        <v>1955</v>
      </c>
      <c r="H37" s="22" t="s">
        <v>99</v>
      </c>
      <c r="I37" s="23">
        <v>50</v>
      </c>
      <c r="J37" s="21" t="s">
        <v>48</v>
      </c>
      <c r="K37" s="21"/>
      <c r="L37" s="21" t="s">
        <v>21</v>
      </c>
      <c r="M37" s="21"/>
    </row>
    <row r="38" spans="1:14" ht="15" customHeight="1" x14ac:dyDescent="0.25">
      <c r="A38" s="235"/>
      <c r="B38" s="21" t="s">
        <v>42</v>
      </c>
      <c r="C38" s="18" t="s">
        <v>1946</v>
      </c>
      <c r="D38" s="19" t="s">
        <v>288</v>
      </c>
      <c r="E38" s="68"/>
      <c r="F38" s="68"/>
      <c r="G38" s="68"/>
      <c r="H38" s="68"/>
      <c r="I38" s="23">
        <v>5591.2</v>
      </c>
      <c r="J38" s="21" t="s">
        <v>48</v>
      </c>
      <c r="K38" s="1053" t="s">
        <v>1978</v>
      </c>
      <c r="L38" s="1054"/>
      <c r="M38" s="1055"/>
      <c r="N38" s="721">
        <v>41828</v>
      </c>
    </row>
    <row r="39" spans="1:14" x14ac:dyDescent="0.25">
      <c r="B39" s="21" t="s">
        <v>42</v>
      </c>
      <c r="C39" s="58" t="s">
        <v>138</v>
      </c>
      <c r="D39" s="58" t="s">
        <v>139</v>
      </c>
      <c r="E39" s="58" t="s">
        <v>102</v>
      </c>
      <c r="F39" s="58" t="s">
        <v>140</v>
      </c>
      <c r="G39" s="60" t="s">
        <v>46</v>
      </c>
      <c r="H39" s="22" t="s">
        <v>164</v>
      </c>
      <c r="I39" s="61">
        <v>2500</v>
      </c>
      <c r="J39" s="21" t="s">
        <v>48</v>
      </c>
      <c r="K39" s="1050" t="s">
        <v>303</v>
      </c>
      <c r="L39" s="1051"/>
      <c r="M39" s="1052"/>
    </row>
    <row r="40" spans="1:14" x14ac:dyDescent="0.25">
      <c r="A40" s="235"/>
      <c r="B40" s="21" t="s">
        <v>42</v>
      </c>
      <c r="C40" s="67" t="s">
        <v>1929</v>
      </c>
      <c r="D40" s="58" t="s">
        <v>66</v>
      </c>
      <c r="E40" s="58" t="s">
        <v>45</v>
      </c>
      <c r="F40" s="58" t="s">
        <v>45</v>
      </c>
      <c r="G40" s="60" t="s">
        <v>46</v>
      </c>
      <c r="H40" s="22" t="s">
        <v>46</v>
      </c>
      <c r="I40" s="61">
        <v>5947</v>
      </c>
      <c r="J40" s="21"/>
      <c r="K40" s="42"/>
      <c r="L40" s="42"/>
      <c r="M40" s="42"/>
      <c r="N40" s="721">
        <v>43861</v>
      </c>
    </row>
    <row r="41" spans="1:14" x14ac:dyDescent="0.25">
      <c r="A41" s="741"/>
      <c r="B41" s="21" t="s">
        <v>42</v>
      </c>
      <c r="C41" s="744" t="s">
        <v>89</v>
      </c>
      <c r="D41" s="58" t="s">
        <v>66</v>
      </c>
      <c r="E41" s="58" t="s">
        <v>106</v>
      </c>
      <c r="F41" s="58"/>
      <c r="G41" s="60"/>
      <c r="H41" s="22"/>
      <c r="I41" s="61"/>
      <c r="J41" s="21"/>
      <c r="K41" s="42"/>
      <c r="L41" s="42"/>
      <c r="M41" s="42"/>
      <c r="N41" s="721"/>
    </row>
    <row r="42" spans="1:14" x14ac:dyDescent="0.25">
      <c r="A42" s="741"/>
      <c r="B42" s="21"/>
      <c r="C42" s="744"/>
      <c r="D42" s="59"/>
      <c r="E42" s="58"/>
      <c r="F42" s="58"/>
      <c r="G42" s="60"/>
      <c r="H42" s="22"/>
      <c r="I42" s="839">
        <f>SUM(I35:I41)</f>
        <v>14688.2</v>
      </c>
      <c r="J42" s="21"/>
      <c r="K42" s="42"/>
      <c r="L42" s="42"/>
      <c r="M42" s="42"/>
      <c r="N42" s="721"/>
    </row>
    <row r="43" spans="1:14" ht="45" customHeight="1" x14ac:dyDescent="0.25">
      <c r="B43" s="1012" t="s">
        <v>141</v>
      </c>
      <c r="C43" s="1012"/>
      <c r="D43" s="1012"/>
      <c r="E43" s="1012"/>
      <c r="F43" s="1013" t="s">
        <v>23</v>
      </c>
      <c r="G43" s="1013"/>
      <c r="H43" s="1013"/>
      <c r="I43" s="1013"/>
      <c r="J43" s="1013"/>
      <c r="K43" s="1013"/>
      <c r="L43" s="1013"/>
      <c r="M43" s="1013"/>
    </row>
    <row r="44" spans="1:14" x14ac:dyDescent="0.25">
      <c r="B44" s="1012"/>
      <c r="C44" s="1012"/>
      <c r="D44" s="1012"/>
      <c r="E44" s="1012"/>
      <c r="F44" s="1013"/>
      <c r="G44" s="1013"/>
      <c r="H44" s="1013"/>
      <c r="I44" s="1013"/>
      <c r="J44" s="1013"/>
      <c r="K44" s="1013"/>
      <c r="L44" s="1013"/>
      <c r="M44" s="1013"/>
    </row>
    <row r="45" spans="1:14" x14ac:dyDescent="0.25">
      <c r="B45" s="1012"/>
      <c r="C45" s="1012"/>
      <c r="D45" s="1012"/>
      <c r="E45" s="1012"/>
      <c r="F45" s="1013"/>
      <c r="G45" s="1013"/>
      <c r="H45" s="1013"/>
      <c r="I45" s="1013"/>
      <c r="J45" s="1013"/>
      <c r="K45" s="1013"/>
      <c r="L45" s="1013"/>
      <c r="M45" s="1013"/>
    </row>
    <row r="46" spans="1:14" ht="15" customHeight="1" x14ac:dyDescent="0.25">
      <c r="B46" s="1012"/>
      <c r="C46" s="1012"/>
      <c r="D46" s="1012"/>
      <c r="E46" s="1012"/>
      <c r="F46" s="1013"/>
      <c r="G46" s="1013"/>
      <c r="H46" s="1013"/>
      <c r="I46" s="1013"/>
      <c r="J46" s="1013"/>
      <c r="K46" s="1013"/>
      <c r="L46" s="1013"/>
      <c r="M46" s="1013"/>
    </row>
    <row r="47" spans="1:14" x14ac:dyDescent="0.25">
      <c r="I47" s="12"/>
    </row>
    <row r="48" spans="1:14" x14ac:dyDescent="0.25">
      <c r="B48" s="33"/>
      <c r="C48" s="33"/>
      <c r="D48" s="33"/>
      <c r="E48" s="33"/>
      <c r="F48" s="33"/>
      <c r="G48" s="33"/>
      <c r="H48" s="33"/>
      <c r="I48" s="34"/>
      <c r="J48" s="33"/>
      <c r="K48" s="33"/>
      <c r="L48" s="33"/>
      <c r="M48" s="33"/>
    </row>
    <row r="49" spans="2:13" x14ac:dyDescent="0.25">
      <c r="B49" s="33"/>
      <c r="C49" s="33"/>
      <c r="D49" s="33"/>
      <c r="E49" s="33"/>
      <c r="F49" s="33"/>
      <c r="G49" s="33"/>
      <c r="H49" s="33"/>
      <c r="I49" s="34"/>
      <c r="J49" s="33"/>
      <c r="K49" s="33"/>
      <c r="L49" s="33"/>
      <c r="M49" s="33"/>
    </row>
    <row r="50" spans="2:13" x14ac:dyDescent="0.25">
      <c r="B50" s="33"/>
      <c r="C50" s="33"/>
      <c r="D50" s="33"/>
      <c r="E50" s="33"/>
      <c r="F50" s="33"/>
      <c r="G50" s="33"/>
      <c r="H50" s="33"/>
      <c r="I50" s="34"/>
      <c r="J50" s="33"/>
      <c r="K50" s="33"/>
      <c r="L50" s="33"/>
      <c r="M50" s="33"/>
    </row>
    <row r="51" spans="2:13" x14ac:dyDescent="0.25">
      <c r="B51" s="33"/>
      <c r="C51" s="33"/>
      <c r="D51" s="33"/>
      <c r="E51" s="33"/>
      <c r="F51" s="33"/>
      <c r="G51" s="33"/>
      <c r="H51" s="33"/>
      <c r="I51" s="34"/>
      <c r="J51" s="33"/>
      <c r="K51" s="33"/>
      <c r="L51" s="33"/>
      <c r="M51" s="33"/>
    </row>
    <row r="52" spans="2:13" x14ac:dyDescent="0.25">
      <c r="B52" s="33"/>
      <c r="C52" s="33"/>
      <c r="D52" s="33"/>
      <c r="E52" s="33"/>
      <c r="F52" s="33"/>
      <c r="G52" s="33"/>
      <c r="H52" s="33"/>
      <c r="I52" s="34"/>
      <c r="J52" s="33"/>
      <c r="K52" s="33"/>
      <c r="L52" s="33"/>
      <c r="M52" s="33"/>
    </row>
    <row r="53" spans="2:13" x14ac:dyDescent="0.25">
      <c r="B53" s="33"/>
      <c r="C53" s="33"/>
      <c r="D53" s="33"/>
      <c r="E53" s="33"/>
      <c r="F53" s="33"/>
      <c r="G53" s="33"/>
      <c r="H53" s="33"/>
      <c r="I53" s="34"/>
      <c r="J53" s="33"/>
      <c r="K53" s="33"/>
      <c r="L53" s="33"/>
      <c r="M53" s="33"/>
    </row>
    <row r="54" spans="2:13" x14ac:dyDescent="0.25">
      <c r="B54" s="33"/>
      <c r="C54" s="33"/>
      <c r="D54" s="33"/>
      <c r="E54" s="33"/>
      <c r="F54" s="33"/>
      <c r="G54" s="33"/>
      <c r="H54" s="33"/>
      <c r="I54" s="34"/>
      <c r="J54" s="33"/>
      <c r="K54" s="33"/>
      <c r="L54" s="33"/>
      <c r="M54" s="33"/>
    </row>
    <row r="58" spans="2:13" x14ac:dyDescent="0.25">
      <c r="B58" s="10"/>
      <c r="C58" s="10"/>
      <c r="D58" s="11"/>
      <c r="E58" s="11"/>
      <c r="I58" s="12"/>
      <c r="L58" s="13"/>
      <c r="M58" s="11"/>
    </row>
    <row r="59" spans="2:13" x14ac:dyDescent="0.25">
      <c r="B59" s="10"/>
      <c r="C59" s="10"/>
      <c r="D59" s="11"/>
      <c r="E59" s="11"/>
      <c r="I59" s="12"/>
      <c r="L59" s="13"/>
      <c r="M59" s="11"/>
    </row>
    <row r="60" spans="2:13" x14ac:dyDescent="0.25">
      <c r="B60" s="10"/>
      <c r="C60" s="10"/>
      <c r="D60" s="11"/>
      <c r="E60" s="11"/>
      <c r="I60" s="12"/>
      <c r="L60" s="13"/>
      <c r="M60" s="11"/>
    </row>
    <row r="61" spans="2:13" ht="15.75" thickBot="1" x14ac:dyDescent="0.3">
      <c r="B61" s="10"/>
      <c r="C61" s="10"/>
      <c r="D61" s="11"/>
      <c r="E61" s="11"/>
      <c r="I61" s="12"/>
      <c r="L61" s="13"/>
      <c r="M61" s="11"/>
    </row>
    <row r="62" spans="2:13" ht="16.5" thickTop="1" thickBot="1" x14ac:dyDescent="0.3">
      <c r="B62" s="1014" t="s">
        <v>135</v>
      </c>
      <c r="C62" s="1016" t="s">
        <v>35</v>
      </c>
      <c r="D62" s="1016" t="s">
        <v>6</v>
      </c>
      <c r="E62" s="1016" t="s">
        <v>3</v>
      </c>
      <c r="F62" s="1016" t="s">
        <v>4</v>
      </c>
      <c r="G62" s="1016" t="s">
        <v>142</v>
      </c>
      <c r="H62" s="1016" t="s">
        <v>143</v>
      </c>
      <c r="I62" s="1007" t="s">
        <v>37</v>
      </c>
      <c r="J62" s="1060" t="s">
        <v>8</v>
      </c>
      <c r="K62" s="1062" t="s">
        <v>38</v>
      </c>
      <c r="L62" s="1063"/>
      <c r="M62" s="1063"/>
    </row>
    <row r="63" spans="2:13" ht="25.5" customHeight="1" x14ac:dyDescent="0.25">
      <c r="B63" s="1015"/>
      <c r="C63" s="1017"/>
      <c r="D63" s="1017"/>
      <c r="E63" s="1017"/>
      <c r="F63" s="1017"/>
      <c r="G63" s="1017"/>
      <c r="H63" s="1017"/>
      <c r="I63" s="1008"/>
      <c r="J63" s="1061"/>
      <c r="K63" s="16" t="s">
        <v>39</v>
      </c>
      <c r="L63" s="16" t="s">
        <v>40</v>
      </c>
      <c r="M63" s="17" t="s">
        <v>41</v>
      </c>
    </row>
    <row r="64" spans="2:13" ht="23.25" x14ac:dyDescent="0.25">
      <c r="B64" s="21" t="s">
        <v>42</v>
      </c>
      <c r="C64" s="18" t="s">
        <v>144</v>
      </c>
      <c r="D64" s="20" t="s">
        <v>145</v>
      </c>
      <c r="E64" s="20" t="s">
        <v>45</v>
      </c>
      <c r="F64" s="20" t="s">
        <v>45</v>
      </c>
      <c r="G64" s="21" t="s">
        <v>46</v>
      </c>
      <c r="H64" s="22" t="s">
        <v>47</v>
      </c>
      <c r="I64" s="23">
        <v>6300</v>
      </c>
      <c r="J64" s="21" t="s">
        <v>48</v>
      </c>
      <c r="K64" s="21" t="s">
        <v>21</v>
      </c>
      <c r="L64" s="21"/>
      <c r="M64" s="21"/>
    </row>
    <row r="65" spans="2:14" ht="23.25" x14ac:dyDescent="0.25">
      <c r="B65" s="21" t="s">
        <v>42</v>
      </c>
      <c r="C65" s="18" t="s">
        <v>146</v>
      </c>
      <c r="D65" s="19" t="s">
        <v>147</v>
      </c>
      <c r="E65" s="20" t="s">
        <v>45</v>
      </c>
      <c r="F65" s="20" t="s">
        <v>45</v>
      </c>
      <c r="G65" s="21" t="s">
        <v>46</v>
      </c>
      <c r="H65" s="37" t="s">
        <v>148</v>
      </c>
      <c r="I65" s="23">
        <v>0</v>
      </c>
      <c r="J65" s="21" t="s">
        <v>1933</v>
      </c>
      <c r="K65" s="21" t="s">
        <v>21</v>
      </c>
      <c r="L65" s="21"/>
      <c r="M65" s="21"/>
    </row>
    <row r="66" spans="2:14" ht="23.25" x14ac:dyDescent="0.25">
      <c r="B66" s="21" t="s">
        <v>42</v>
      </c>
      <c r="C66" s="18" t="s">
        <v>149</v>
      </c>
      <c r="D66" s="19" t="s">
        <v>145</v>
      </c>
      <c r="E66" s="19" t="s">
        <v>45</v>
      </c>
      <c r="F66" s="19" t="s">
        <v>45</v>
      </c>
      <c r="G66" s="21" t="s">
        <v>46</v>
      </c>
      <c r="H66" s="25" t="s">
        <v>51</v>
      </c>
      <c r="I66" s="26">
        <v>5591.2</v>
      </c>
      <c r="J66" s="21" t="s">
        <v>48</v>
      </c>
      <c r="K66" s="21" t="s">
        <v>21</v>
      </c>
      <c r="L66" s="37"/>
      <c r="M66" s="21"/>
      <c r="N66" s="721">
        <v>41828</v>
      </c>
    </row>
    <row r="67" spans="2:14" x14ac:dyDescent="0.25">
      <c r="B67" s="21" t="s">
        <v>49</v>
      </c>
      <c r="C67" s="18" t="s">
        <v>150</v>
      </c>
      <c r="D67" s="19" t="s">
        <v>151</v>
      </c>
      <c r="E67" s="19" t="s">
        <v>45</v>
      </c>
      <c r="F67" s="19" t="s">
        <v>45</v>
      </c>
      <c r="G67" s="21" t="s">
        <v>46</v>
      </c>
      <c r="H67" s="25" t="s">
        <v>53</v>
      </c>
      <c r="I67" s="26">
        <v>2400</v>
      </c>
      <c r="J67" s="21" t="s">
        <v>48</v>
      </c>
      <c r="K67" s="21" t="s">
        <v>21</v>
      </c>
      <c r="L67" s="37"/>
      <c r="M67" s="21"/>
    </row>
    <row r="68" spans="2:14" x14ac:dyDescent="0.25">
      <c r="B68" s="21" t="s">
        <v>42</v>
      </c>
      <c r="C68" s="18" t="s">
        <v>152</v>
      </c>
      <c r="D68" s="19" t="s">
        <v>151</v>
      </c>
      <c r="E68" s="19" t="s">
        <v>45</v>
      </c>
      <c r="F68" s="19" t="s">
        <v>45</v>
      </c>
      <c r="G68" s="21" t="s">
        <v>46</v>
      </c>
      <c r="H68" s="25" t="s">
        <v>153</v>
      </c>
      <c r="I68" s="26">
        <v>1300</v>
      </c>
      <c r="J68" s="21" t="s">
        <v>48</v>
      </c>
      <c r="K68" s="21" t="s">
        <v>21</v>
      </c>
      <c r="L68" s="37"/>
      <c r="M68" s="21"/>
    </row>
    <row r="69" spans="2:14" x14ac:dyDescent="0.25">
      <c r="B69" s="21" t="s">
        <v>42</v>
      </c>
      <c r="C69" s="62" t="s">
        <v>154</v>
      </c>
      <c r="D69" s="19" t="s">
        <v>155</v>
      </c>
      <c r="E69" s="19" t="s">
        <v>45</v>
      </c>
      <c r="F69" s="19" t="s">
        <v>45</v>
      </c>
      <c r="G69" s="21" t="s">
        <v>46</v>
      </c>
      <c r="H69" s="25" t="s">
        <v>60</v>
      </c>
      <c r="I69" s="26">
        <v>2000</v>
      </c>
      <c r="J69" s="21" t="s">
        <v>48</v>
      </c>
      <c r="K69" s="21" t="s">
        <v>21</v>
      </c>
      <c r="L69" s="37"/>
      <c r="M69" s="21"/>
    </row>
    <row r="70" spans="2:14" x14ac:dyDescent="0.25">
      <c r="B70" s="21" t="s">
        <v>42</v>
      </c>
      <c r="C70" s="18" t="s">
        <v>156</v>
      </c>
      <c r="D70" s="19" t="s">
        <v>157</v>
      </c>
      <c r="E70" s="19" t="s">
        <v>45</v>
      </c>
      <c r="F70" s="19" t="s">
        <v>45</v>
      </c>
      <c r="G70" s="21" t="s">
        <v>46</v>
      </c>
      <c r="H70" s="25" t="s">
        <v>61</v>
      </c>
      <c r="I70" s="26">
        <v>5968</v>
      </c>
      <c r="J70" s="21" t="s">
        <v>48</v>
      </c>
      <c r="K70" s="21"/>
      <c r="L70" s="37"/>
      <c r="M70" s="21" t="s">
        <v>21</v>
      </c>
      <c r="N70" s="721">
        <v>41340</v>
      </c>
    </row>
    <row r="71" spans="2:14" x14ac:dyDescent="0.25">
      <c r="B71" s="21" t="s">
        <v>49</v>
      </c>
      <c r="C71" s="18" t="s">
        <v>158</v>
      </c>
      <c r="D71" s="19" t="s">
        <v>151</v>
      </c>
      <c r="E71" s="19" t="s">
        <v>45</v>
      </c>
      <c r="F71" s="19" t="s">
        <v>45</v>
      </c>
      <c r="G71" s="21" t="s">
        <v>46</v>
      </c>
      <c r="H71" s="25" t="s">
        <v>64</v>
      </c>
      <c r="I71" s="26">
        <v>3000</v>
      </c>
      <c r="J71" s="21" t="s">
        <v>48</v>
      </c>
      <c r="K71" s="21" t="s">
        <v>21</v>
      </c>
      <c r="L71" s="37"/>
      <c r="M71" s="21"/>
    </row>
    <row r="72" spans="2:14" x14ac:dyDescent="0.25">
      <c r="B72" s="21" t="s">
        <v>49</v>
      </c>
      <c r="C72" s="62" t="s">
        <v>159</v>
      </c>
      <c r="D72" s="19" t="s">
        <v>56</v>
      </c>
      <c r="E72" s="19" t="s">
        <v>45</v>
      </c>
      <c r="F72" s="19" t="s">
        <v>45</v>
      </c>
      <c r="G72" s="21" t="s">
        <v>46</v>
      </c>
      <c r="H72" s="25" t="s">
        <v>68</v>
      </c>
      <c r="I72" s="26">
        <v>300</v>
      </c>
      <c r="J72" s="21" t="s">
        <v>48</v>
      </c>
      <c r="K72" s="21" t="s">
        <v>21</v>
      </c>
      <c r="L72" s="37"/>
      <c r="M72" s="21"/>
    </row>
    <row r="73" spans="2:14" x14ac:dyDescent="0.25">
      <c r="B73" s="21" t="s">
        <v>49</v>
      </c>
      <c r="C73" s="62" t="s">
        <v>160</v>
      </c>
      <c r="D73" s="19" t="s">
        <v>56</v>
      </c>
      <c r="E73" s="19" t="s">
        <v>45</v>
      </c>
      <c r="F73" s="19" t="s">
        <v>45</v>
      </c>
      <c r="G73" s="21" t="s">
        <v>46</v>
      </c>
      <c r="H73" s="25" t="s">
        <v>70</v>
      </c>
      <c r="I73" s="26">
        <v>2400</v>
      </c>
      <c r="J73" s="21" t="s">
        <v>48</v>
      </c>
      <c r="K73" s="21" t="s">
        <v>21</v>
      </c>
      <c r="L73" s="37"/>
      <c r="M73" s="21"/>
    </row>
    <row r="74" spans="2:14" x14ac:dyDescent="0.25">
      <c r="B74" s="21" t="s">
        <v>42</v>
      </c>
      <c r="C74" s="62" t="s">
        <v>161</v>
      </c>
      <c r="D74" s="19" t="s">
        <v>56</v>
      </c>
      <c r="E74" s="20" t="s">
        <v>45</v>
      </c>
      <c r="F74" s="20" t="s">
        <v>45</v>
      </c>
      <c r="G74" s="21" t="s">
        <v>46</v>
      </c>
      <c r="H74" s="22" t="s">
        <v>72</v>
      </c>
      <c r="I74" s="23">
        <v>250</v>
      </c>
      <c r="J74" s="21" t="s">
        <v>48</v>
      </c>
      <c r="K74" s="21" t="s">
        <v>21</v>
      </c>
      <c r="L74" s="21"/>
      <c r="M74" s="21"/>
    </row>
    <row r="75" spans="2:14" x14ac:dyDescent="0.25">
      <c r="B75" s="21" t="s">
        <v>42</v>
      </c>
      <c r="C75" s="18" t="s">
        <v>65</v>
      </c>
      <c r="D75" s="19" t="s">
        <v>66</v>
      </c>
      <c r="E75" s="19" t="s">
        <v>67</v>
      </c>
      <c r="F75" s="19" t="s">
        <v>45</v>
      </c>
      <c r="G75" s="21" t="s">
        <v>46</v>
      </c>
      <c r="H75" s="25" t="s">
        <v>99</v>
      </c>
      <c r="I75" s="26">
        <v>3200</v>
      </c>
      <c r="J75" s="21" t="s">
        <v>48</v>
      </c>
      <c r="K75" s="21"/>
      <c r="L75" s="37"/>
      <c r="M75" s="21" t="s">
        <v>21</v>
      </c>
    </row>
    <row r="76" spans="2:14" x14ac:dyDescent="0.25">
      <c r="B76" s="21" t="s">
        <v>42</v>
      </c>
      <c r="C76" s="18" t="s">
        <v>162</v>
      </c>
      <c r="D76" s="19" t="s">
        <v>63</v>
      </c>
      <c r="E76" s="20" t="s">
        <v>163</v>
      </c>
      <c r="F76" s="20" t="s">
        <v>45</v>
      </c>
      <c r="G76" s="21" t="s">
        <v>46</v>
      </c>
      <c r="H76" s="22" t="s">
        <v>164</v>
      </c>
      <c r="I76" s="23">
        <v>350</v>
      </c>
      <c r="J76" s="21" t="s">
        <v>48</v>
      </c>
      <c r="K76" s="21"/>
      <c r="L76" s="21" t="s">
        <v>21</v>
      </c>
      <c r="M76" s="21"/>
    </row>
    <row r="77" spans="2:14" x14ac:dyDescent="0.25">
      <c r="B77" s="21" t="s">
        <v>42</v>
      </c>
      <c r="C77" s="62" t="s">
        <v>71</v>
      </c>
      <c r="D77" s="19" t="s">
        <v>66</v>
      </c>
      <c r="E77" s="20" t="s">
        <v>165</v>
      </c>
      <c r="F77" s="20" t="s">
        <v>45</v>
      </c>
      <c r="G77" s="21" t="s">
        <v>46</v>
      </c>
      <c r="H77" s="22" t="s">
        <v>166</v>
      </c>
      <c r="I77" s="23">
        <v>500</v>
      </c>
      <c r="J77" s="21" t="s">
        <v>48</v>
      </c>
      <c r="K77" s="21" t="s">
        <v>21</v>
      </c>
      <c r="L77" s="21"/>
      <c r="M77" s="21"/>
    </row>
    <row r="78" spans="2:14" x14ac:dyDescent="0.25">
      <c r="B78" s="21"/>
      <c r="C78" s="63" t="s">
        <v>167</v>
      </c>
      <c r="D78" s="20"/>
      <c r="E78" s="20"/>
      <c r="F78" s="20"/>
      <c r="G78" s="21"/>
      <c r="H78" s="22"/>
      <c r="I78" s="23"/>
      <c r="J78" s="21"/>
      <c r="K78" s="21"/>
      <c r="L78" s="21"/>
      <c r="M78" s="21"/>
    </row>
    <row r="79" spans="2:14" x14ac:dyDescent="0.25">
      <c r="B79" s="21" t="s">
        <v>42</v>
      </c>
      <c r="C79" s="18" t="s">
        <v>168</v>
      </c>
      <c r="D79" s="20" t="s">
        <v>169</v>
      </c>
      <c r="E79" s="20" t="s">
        <v>45</v>
      </c>
      <c r="F79" s="20" t="s">
        <v>45</v>
      </c>
      <c r="G79" s="21" t="s">
        <v>46</v>
      </c>
      <c r="H79" s="22" t="s">
        <v>170</v>
      </c>
      <c r="I79" s="23">
        <v>2800</v>
      </c>
      <c r="J79" s="21" t="s">
        <v>48</v>
      </c>
      <c r="K79" s="21" t="s">
        <v>21</v>
      </c>
      <c r="L79" s="21"/>
      <c r="M79" s="21"/>
    </row>
    <row r="80" spans="2:14" x14ac:dyDescent="0.25">
      <c r="B80" s="21" t="s">
        <v>42</v>
      </c>
      <c r="C80" s="18" t="s">
        <v>171</v>
      </c>
      <c r="D80" s="19" t="s">
        <v>172</v>
      </c>
      <c r="E80" s="20" t="s">
        <v>45</v>
      </c>
      <c r="F80" s="20" t="s">
        <v>45</v>
      </c>
      <c r="G80" s="21" t="s">
        <v>46</v>
      </c>
      <c r="H80" s="22" t="s">
        <v>173</v>
      </c>
      <c r="I80" s="23">
        <v>1200</v>
      </c>
      <c r="J80" s="21" t="s">
        <v>48</v>
      </c>
      <c r="K80" s="21" t="s">
        <v>21</v>
      </c>
      <c r="L80" s="21"/>
      <c r="M80" s="21"/>
    </row>
    <row r="81" spans="2:13" x14ac:dyDescent="0.25">
      <c r="B81" s="21" t="s">
        <v>42</v>
      </c>
      <c r="C81" s="18" t="s">
        <v>174</v>
      </c>
      <c r="D81" s="19" t="s">
        <v>63</v>
      </c>
      <c r="E81" s="20" t="s">
        <v>45</v>
      </c>
      <c r="F81" s="20" t="s">
        <v>45</v>
      </c>
      <c r="G81" s="21" t="s">
        <v>46</v>
      </c>
      <c r="H81" s="22" t="s">
        <v>188</v>
      </c>
      <c r="I81" s="23">
        <v>250</v>
      </c>
      <c r="J81" s="21" t="s">
        <v>48</v>
      </c>
      <c r="K81" s="21" t="s">
        <v>21</v>
      </c>
      <c r="L81" s="21"/>
      <c r="M81" s="21"/>
    </row>
    <row r="82" spans="2:13" x14ac:dyDescent="0.25">
      <c r="B82" s="21"/>
      <c r="C82" s="64" t="s">
        <v>175</v>
      </c>
      <c r="D82" s="20"/>
      <c r="E82" s="20"/>
      <c r="F82" s="20"/>
      <c r="G82" s="21" t="s">
        <v>46</v>
      </c>
      <c r="H82" s="21"/>
      <c r="I82" s="23"/>
      <c r="J82" s="21"/>
      <c r="K82" s="21"/>
      <c r="L82" s="21"/>
      <c r="M82" s="21"/>
    </row>
    <row r="83" spans="2:13" x14ac:dyDescent="0.25">
      <c r="B83" s="21" t="s">
        <v>42</v>
      </c>
      <c r="C83" s="18" t="s">
        <v>176</v>
      </c>
      <c r="D83" s="19" t="s">
        <v>177</v>
      </c>
      <c r="E83" s="20" t="s">
        <v>45</v>
      </c>
      <c r="F83" s="20" t="s">
        <v>45</v>
      </c>
      <c r="G83" s="21" t="s">
        <v>46</v>
      </c>
      <c r="H83" s="21"/>
      <c r="I83" s="23">
        <v>700</v>
      </c>
      <c r="J83" s="21" t="s">
        <v>48</v>
      </c>
      <c r="K83" s="21" t="s">
        <v>21</v>
      </c>
      <c r="L83" s="21"/>
      <c r="M83" s="21"/>
    </row>
    <row r="84" spans="2:13" x14ac:dyDescent="0.25">
      <c r="B84" s="21"/>
      <c r="C84" s="63" t="s">
        <v>178</v>
      </c>
      <c r="D84" s="20"/>
      <c r="E84" s="20"/>
      <c r="F84" s="20"/>
      <c r="G84" s="21" t="s">
        <v>46</v>
      </c>
      <c r="H84" s="22" t="s">
        <v>179</v>
      </c>
      <c r="I84" s="23"/>
      <c r="J84" s="21"/>
      <c r="K84" s="21"/>
      <c r="L84" s="21"/>
      <c r="M84" s="21"/>
    </row>
    <row r="85" spans="2:13" x14ac:dyDescent="0.25">
      <c r="B85" s="21" t="s">
        <v>42</v>
      </c>
      <c r="C85" s="62" t="s">
        <v>52</v>
      </c>
      <c r="D85" s="19" t="s">
        <v>44</v>
      </c>
      <c r="E85" s="20" t="s">
        <v>45</v>
      </c>
      <c r="F85" s="20" t="s">
        <v>45</v>
      </c>
      <c r="G85" s="21" t="s">
        <v>46</v>
      </c>
      <c r="H85" s="21"/>
      <c r="I85" s="23">
        <v>4500</v>
      </c>
      <c r="J85" s="21" t="s">
        <v>48</v>
      </c>
      <c r="K85" s="21" t="s">
        <v>21</v>
      </c>
      <c r="L85" s="21"/>
      <c r="M85" s="21"/>
    </row>
    <row r="86" spans="2:13" x14ac:dyDescent="0.25">
      <c r="B86" s="21" t="s">
        <v>42</v>
      </c>
      <c r="C86" s="18" t="s">
        <v>180</v>
      </c>
      <c r="D86" s="19" t="s">
        <v>44</v>
      </c>
      <c r="E86" s="20" t="s">
        <v>45</v>
      </c>
      <c r="F86" s="20" t="s">
        <v>45</v>
      </c>
      <c r="G86" s="21" t="s">
        <v>46</v>
      </c>
      <c r="H86" s="22" t="s">
        <v>51</v>
      </c>
      <c r="I86" s="23">
        <v>1200</v>
      </c>
      <c r="J86" s="21" t="s">
        <v>48</v>
      </c>
      <c r="K86" s="21"/>
      <c r="L86" s="21" t="s">
        <v>21</v>
      </c>
      <c r="M86" s="21"/>
    </row>
    <row r="87" spans="2:13" x14ac:dyDescent="0.25">
      <c r="B87" s="21" t="s">
        <v>42</v>
      </c>
      <c r="C87" s="62" t="s">
        <v>181</v>
      </c>
      <c r="D87" s="20" t="s">
        <v>63</v>
      </c>
      <c r="E87" s="20" t="s">
        <v>45</v>
      </c>
      <c r="F87" s="20" t="s">
        <v>45</v>
      </c>
      <c r="G87" s="21" t="s">
        <v>46</v>
      </c>
      <c r="H87" s="22" t="s">
        <v>53</v>
      </c>
      <c r="I87" s="23">
        <v>600</v>
      </c>
      <c r="J87" s="21" t="s">
        <v>48</v>
      </c>
      <c r="K87" s="21"/>
      <c r="L87" s="21"/>
      <c r="M87" s="21" t="s">
        <v>21</v>
      </c>
    </row>
    <row r="88" spans="2:13" x14ac:dyDescent="0.25">
      <c r="B88" s="21" t="s">
        <v>42</v>
      </c>
      <c r="C88" s="62" t="s">
        <v>182</v>
      </c>
      <c r="D88" s="20" t="s">
        <v>63</v>
      </c>
      <c r="E88" s="20" t="s">
        <v>45</v>
      </c>
      <c r="F88" s="20" t="s">
        <v>45</v>
      </c>
      <c r="G88" s="21" t="s">
        <v>46</v>
      </c>
      <c r="H88" s="22" t="s">
        <v>153</v>
      </c>
      <c r="I88" s="23">
        <v>2800</v>
      </c>
      <c r="J88" s="21" t="s">
        <v>48</v>
      </c>
      <c r="K88" s="21" t="s">
        <v>21</v>
      </c>
      <c r="L88" s="21"/>
      <c r="M88" s="21"/>
    </row>
    <row r="89" spans="2:13" x14ac:dyDescent="0.25">
      <c r="B89" s="21" t="s">
        <v>42</v>
      </c>
      <c r="C89" s="62" t="s">
        <v>183</v>
      </c>
      <c r="D89" s="19" t="s">
        <v>184</v>
      </c>
      <c r="E89" s="20" t="s">
        <v>45</v>
      </c>
      <c r="F89" s="20" t="s">
        <v>45</v>
      </c>
      <c r="G89" s="21" t="s">
        <v>46</v>
      </c>
      <c r="H89" s="22" t="s">
        <v>60</v>
      </c>
      <c r="I89" s="23">
        <v>250</v>
      </c>
      <c r="J89" s="21" t="s">
        <v>48</v>
      </c>
      <c r="K89" s="21" t="s">
        <v>21</v>
      </c>
      <c r="L89" s="21"/>
      <c r="M89" s="21"/>
    </row>
    <row r="90" spans="2:13" x14ac:dyDescent="0.25">
      <c r="B90" s="21" t="s">
        <v>42</v>
      </c>
      <c r="C90" s="18" t="s">
        <v>185</v>
      </c>
      <c r="D90" s="19" t="s">
        <v>44</v>
      </c>
      <c r="E90" s="20" t="s">
        <v>45</v>
      </c>
      <c r="F90" s="20" t="s">
        <v>45</v>
      </c>
      <c r="G90" s="21" t="s">
        <v>46</v>
      </c>
      <c r="H90" s="22" t="s">
        <v>61</v>
      </c>
      <c r="I90" s="23">
        <v>300</v>
      </c>
      <c r="J90" s="21" t="s">
        <v>48</v>
      </c>
      <c r="K90" s="21"/>
      <c r="L90" s="21" t="s">
        <v>21</v>
      </c>
      <c r="M90" s="21"/>
    </row>
    <row r="91" spans="2:13" x14ac:dyDescent="0.25">
      <c r="B91" s="21" t="s">
        <v>42</v>
      </c>
      <c r="C91" s="18" t="s">
        <v>186</v>
      </c>
      <c r="D91" s="20" t="s">
        <v>66</v>
      </c>
      <c r="E91" s="20" t="s">
        <v>163</v>
      </c>
      <c r="F91" s="20" t="s">
        <v>187</v>
      </c>
      <c r="G91" s="21" t="s">
        <v>46</v>
      </c>
      <c r="H91" s="22" t="s">
        <v>64</v>
      </c>
      <c r="I91" s="23">
        <v>450</v>
      </c>
      <c r="J91" s="21" t="s">
        <v>48</v>
      </c>
      <c r="K91" s="65"/>
      <c r="L91" s="21" t="s">
        <v>21</v>
      </c>
      <c r="M91" s="42"/>
    </row>
    <row r="92" spans="2:13" x14ac:dyDescent="0.25">
      <c r="B92" s="21" t="s">
        <v>42</v>
      </c>
      <c r="C92" s="62" t="s">
        <v>65</v>
      </c>
      <c r="D92" s="19" t="s">
        <v>66</v>
      </c>
      <c r="E92" s="20" t="s">
        <v>67</v>
      </c>
      <c r="F92" s="20" t="s">
        <v>45</v>
      </c>
      <c r="G92" s="21" t="s">
        <v>46</v>
      </c>
      <c r="H92" s="22" t="s">
        <v>68</v>
      </c>
      <c r="I92" s="23">
        <v>2350</v>
      </c>
      <c r="J92" s="21" t="s">
        <v>48</v>
      </c>
      <c r="K92" s="21"/>
      <c r="L92" s="21" t="s">
        <v>21</v>
      </c>
      <c r="M92" s="21"/>
    </row>
    <row r="93" spans="2:13" x14ac:dyDescent="0.25">
      <c r="B93" s="21"/>
      <c r="C93" s="62"/>
      <c r="D93" s="19"/>
      <c r="E93" s="20"/>
      <c r="F93" s="20"/>
      <c r="G93" s="21"/>
      <c r="H93" s="22"/>
      <c r="I93" s="546">
        <f>SUM(I64:I92)</f>
        <v>50959.199999999997</v>
      </c>
      <c r="J93" s="21"/>
      <c r="K93" s="21"/>
      <c r="L93" s="21"/>
      <c r="M93" s="21"/>
    </row>
    <row r="94" spans="2:13" x14ac:dyDescent="0.25">
      <c r="B94" s="1012" t="s">
        <v>73</v>
      </c>
      <c r="C94" s="1012"/>
      <c r="D94" s="1012"/>
      <c r="E94" s="1012"/>
      <c r="F94" s="1013" t="s">
        <v>23</v>
      </c>
      <c r="G94" s="1013"/>
      <c r="H94" s="1013"/>
      <c r="I94" s="1013"/>
      <c r="J94" s="1013"/>
      <c r="K94" s="1013"/>
      <c r="L94" s="1013"/>
      <c r="M94" s="1013"/>
    </row>
    <row r="95" spans="2:13" x14ac:dyDescent="0.25">
      <c r="B95" s="1012"/>
      <c r="C95" s="1012"/>
      <c r="D95" s="1012"/>
      <c r="E95" s="1012"/>
      <c r="F95" s="1013"/>
      <c r="G95" s="1013"/>
      <c r="H95" s="1013"/>
      <c r="I95" s="1013"/>
      <c r="J95" s="1013"/>
      <c r="K95" s="1013"/>
      <c r="L95" s="1013"/>
      <c r="M95" s="1013"/>
    </row>
    <row r="96" spans="2:13" x14ac:dyDescent="0.25">
      <c r="B96" s="1012"/>
      <c r="C96" s="1012"/>
      <c r="D96" s="1012"/>
      <c r="E96" s="1012"/>
      <c r="F96" s="1013"/>
      <c r="G96" s="1013"/>
      <c r="H96" s="1013"/>
      <c r="I96" s="1013"/>
      <c r="J96" s="1013"/>
      <c r="K96" s="1013"/>
      <c r="L96" s="1013"/>
      <c r="M96" s="1013"/>
    </row>
    <row r="97" spans="2:13" x14ac:dyDescent="0.25">
      <c r="B97" s="1012"/>
      <c r="C97" s="1012"/>
      <c r="D97" s="1012"/>
      <c r="E97" s="1012"/>
      <c r="F97" s="1013"/>
      <c r="G97" s="1013"/>
      <c r="H97" s="1013"/>
      <c r="I97" s="1013"/>
      <c r="J97" s="1013"/>
      <c r="K97" s="1013"/>
      <c r="L97" s="1013"/>
      <c r="M97" s="1013"/>
    </row>
    <row r="98" spans="2:13" x14ac:dyDescent="0.25">
      <c r="D98" s="11"/>
      <c r="I98" s="12"/>
    </row>
    <row r="99" spans="2:13" x14ac:dyDescent="0.25">
      <c r="D99" s="11"/>
      <c r="I99" s="12"/>
    </row>
    <row r="100" spans="2:13" x14ac:dyDescent="0.25">
      <c r="D100" s="11"/>
      <c r="I100" s="12"/>
    </row>
    <row r="101" spans="2:13" x14ac:dyDescent="0.25">
      <c r="D101" s="11"/>
      <c r="I101" s="12"/>
    </row>
    <row r="102" spans="2:13" x14ac:dyDescent="0.25">
      <c r="D102" s="11"/>
      <c r="I102" s="12"/>
    </row>
    <row r="103" spans="2:13" x14ac:dyDescent="0.25">
      <c r="D103" s="11"/>
      <c r="I103" s="12"/>
    </row>
    <row r="104" spans="2:13" x14ac:dyDescent="0.25">
      <c r="D104" s="11"/>
      <c r="I104" s="12"/>
    </row>
    <row r="105" spans="2:13" x14ac:dyDescent="0.25">
      <c r="D105" s="11"/>
      <c r="I105" s="12"/>
    </row>
    <row r="106" spans="2:13" x14ac:dyDescent="0.25">
      <c r="D106" s="11"/>
      <c r="I106" s="12"/>
    </row>
    <row r="107" spans="2:13" x14ac:dyDescent="0.25">
      <c r="D107" s="11"/>
      <c r="I107" s="12"/>
    </row>
  </sheetData>
  <mergeCells count="42">
    <mergeCell ref="O4:P4"/>
    <mergeCell ref="O3:P3"/>
    <mergeCell ref="H62:H63"/>
    <mergeCell ref="I62:I63"/>
    <mergeCell ref="J62:J63"/>
    <mergeCell ref="K62:M62"/>
    <mergeCell ref="H33:H34"/>
    <mergeCell ref="I33:I34"/>
    <mergeCell ref="J33:J34"/>
    <mergeCell ref="K33:M33"/>
    <mergeCell ref="B94:E97"/>
    <mergeCell ref="F94:M97"/>
    <mergeCell ref="B62:B63"/>
    <mergeCell ref="C62:C63"/>
    <mergeCell ref="D62:D63"/>
    <mergeCell ref="E62:E63"/>
    <mergeCell ref="F62:F63"/>
    <mergeCell ref="G62:G63"/>
    <mergeCell ref="B43:E46"/>
    <mergeCell ref="F43:M46"/>
    <mergeCell ref="B33:B34"/>
    <mergeCell ref="C33:C34"/>
    <mergeCell ref="D33:D34"/>
    <mergeCell ref="E33:E34"/>
    <mergeCell ref="F33:F34"/>
    <mergeCell ref="G33:G34"/>
    <mergeCell ref="K39:M39"/>
    <mergeCell ref="K38:M38"/>
    <mergeCell ref="B14:G17"/>
    <mergeCell ref="H14:N17"/>
    <mergeCell ref="H8:H9"/>
    <mergeCell ref="I8:I9"/>
    <mergeCell ref="J8:J9"/>
    <mergeCell ref="K8:K9"/>
    <mergeCell ref="L8:N8"/>
    <mergeCell ref="L10:N10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5" orientation="landscape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N4" sqref="N4"/>
    </sheetView>
  </sheetViews>
  <sheetFormatPr baseColWidth="10" defaultRowHeight="15" x14ac:dyDescent="0.25"/>
  <cols>
    <col min="3" max="3" width="20.7109375" customWidth="1"/>
    <col min="4" max="4" width="12.7109375" customWidth="1"/>
    <col min="6" max="6" width="13.28515625" customWidth="1"/>
  </cols>
  <sheetData>
    <row r="1" spans="2:16" ht="15.75" thickBot="1" x14ac:dyDescent="0.3"/>
    <row r="2" spans="2:16" x14ac:dyDescent="0.25">
      <c r="N2" s="659" t="s">
        <v>1845</v>
      </c>
    </row>
    <row r="3" spans="2:16" ht="15.75" thickBot="1" x14ac:dyDescent="0.3">
      <c r="B3" s="10"/>
      <c r="C3" s="10"/>
      <c r="D3" s="11"/>
      <c r="E3" s="11"/>
      <c r="L3" s="13"/>
      <c r="M3" s="11"/>
      <c r="N3" s="658">
        <f>I23+I51</f>
        <v>85676</v>
      </c>
    </row>
    <row r="4" spans="2:16" x14ac:dyDescent="0.25">
      <c r="B4" s="10"/>
      <c r="C4" s="10"/>
      <c r="D4" s="11"/>
      <c r="E4" s="11"/>
      <c r="L4" s="13"/>
      <c r="M4" s="11"/>
    </row>
    <row r="5" spans="2:16" x14ac:dyDescent="0.25">
      <c r="B5" s="10"/>
      <c r="C5" s="10"/>
      <c r="D5" s="11"/>
      <c r="E5" s="11"/>
      <c r="L5" s="13"/>
      <c r="M5" s="11"/>
      <c r="P5" s="618"/>
    </row>
    <row r="6" spans="2:16" ht="15.75" thickBot="1" x14ac:dyDescent="0.3">
      <c r="B6" s="10"/>
      <c r="C6" s="10"/>
      <c r="D6" s="11"/>
      <c r="E6" s="11"/>
      <c r="L6" s="13"/>
      <c r="M6" s="11"/>
    </row>
    <row r="7" spans="2:16" ht="16.5" thickTop="1" thickBot="1" x14ac:dyDescent="0.3">
      <c r="B7" s="1014" t="s">
        <v>34</v>
      </c>
      <c r="C7" s="1016" t="s">
        <v>35</v>
      </c>
      <c r="D7" s="1016" t="s">
        <v>6</v>
      </c>
      <c r="E7" s="1016" t="s">
        <v>3</v>
      </c>
      <c r="F7" s="1016" t="s">
        <v>4</v>
      </c>
      <c r="G7" s="1016" t="s">
        <v>7</v>
      </c>
      <c r="H7" s="1016" t="s">
        <v>36</v>
      </c>
      <c r="I7" s="1148" t="s">
        <v>75</v>
      </c>
      <c r="J7" s="1009" t="s">
        <v>76</v>
      </c>
      <c r="K7" s="1025" t="s">
        <v>38</v>
      </c>
      <c r="L7" s="1026"/>
      <c r="M7" s="1026"/>
    </row>
    <row r="8" spans="2:16" ht="20.25" customHeight="1" x14ac:dyDescent="0.25">
      <c r="B8" s="1015"/>
      <c r="C8" s="1017"/>
      <c r="D8" s="1017"/>
      <c r="E8" s="1017"/>
      <c r="F8" s="1017"/>
      <c r="G8" s="1017"/>
      <c r="H8" s="1017"/>
      <c r="I8" s="1149"/>
      <c r="J8" s="1010"/>
      <c r="K8" s="35" t="s">
        <v>11</v>
      </c>
      <c r="L8" s="35" t="s">
        <v>12</v>
      </c>
      <c r="M8" s="36" t="s">
        <v>13</v>
      </c>
    </row>
    <row r="9" spans="2:16" ht="23.25" x14ac:dyDescent="0.25">
      <c r="B9" s="21" t="s">
        <v>42</v>
      </c>
      <c r="C9" s="62" t="s">
        <v>79</v>
      </c>
      <c r="D9" s="18" t="s">
        <v>63</v>
      </c>
      <c r="E9" s="21" t="s">
        <v>102</v>
      </c>
      <c r="F9" s="21" t="s">
        <v>45</v>
      </c>
      <c r="G9" s="21" t="s">
        <v>627</v>
      </c>
      <c r="H9" s="21" t="s">
        <v>47</v>
      </c>
      <c r="I9" s="23">
        <v>9280</v>
      </c>
      <c r="J9" s="37" t="s">
        <v>1986</v>
      </c>
      <c r="K9" s="21"/>
      <c r="L9" s="21"/>
      <c r="M9" s="21"/>
      <c r="N9" s="721">
        <v>41264</v>
      </c>
    </row>
    <row r="10" spans="2:16" ht="23.25" x14ac:dyDescent="0.25">
      <c r="B10" s="21" t="s">
        <v>42</v>
      </c>
      <c r="C10" s="62" t="s">
        <v>82</v>
      </c>
      <c r="D10" s="18" t="s">
        <v>63</v>
      </c>
      <c r="E10" s="21" t="s">
        <v>672</v>
      </c>
      <c r="F10" s="21" t="s">
        <v>45</v>
      </c>
      <c r="G10" s="21" t="s">
        <v>325</v>
      </c>
      <c r="H10" s="21" t="s">
        <v>51</v>
      </c>
      <c r="I10" s="23">
        <v>100</v>
      </c>
      <c r="J10" s="37" t="s">
        <v>1986</v>
      </c>
      <c r="K10" s="21"/>
      <c r="L10" s="21" t="s">
        <v>21</v>
      </c>
      <c r="M10" s="21"/>
    </row>
    <row r="11" spans="2:16" ht="23.25" x14ac:dyDescent="0.25">
      <c r="B11" s="21" t="s">
        <v>42</v>
      </c>
      <c r="C11" s="62" t="s">
        <v>84</v>
      </c>
      <c r="D11" s="18" t="s">
        <v>359</v>
      </c>
      <c r="E11" s="62" t="s">
        <v>386</v>
      </c>
      <c r="F11" s="21" t="s">
        <v>45</v>
      </c>
      <c r="G11" s="21" t="s">
        <v>325</v>
      </c>
      <c r="H11" s="21" t="s">
        <v>53</v>
      </c>
      <c r="I11" s="23">
        <v>60</v>
      </c>
      <c r="J11" s="37" t="s">
        <v>1986</v>
      </c>
      <c r="K11" s="21"/>
      <c r="L11" s="21" t="s">
        <v>21</v>
      </c>
      <c r="M11" s="21"/>
    </row>
    <row r="12" spans="2:16" ht="23.25" x14ac:dyDescent="0.25">
      <c r="B12" s="21" t="s">
        <v>42</v>
      </c>
      <c r="C12" s="62" t="s">
        <v>86</v>
      </c>
      <c r="D12" s="18" t="s">
        <v>63</v>
      </c>
      <c r="E12" s="62" t="s">
        <v>386</v>
      </c>
      <c r="F12" s="21" t="s">
        <v>45</v>
      </c>
      <c r="G12" s="21" t="s">
        <v>325</v>
      </c>
      <c r="H12" s="21" t="s">
        <v>153</v>
      </c>
      <c r="I12" s="23">
        <v>700</v>
      </c>
      <c r="J12" s="37" t="s">
        <v>1986</v>
      </c>
      <c r="K12" s="21"/>
      <c r="L12" s="21" t="s">
        <v>21</v>
      </c>
      <c r="M12" s="21"/>
    </row>
    <row r="13" spans="2:16" ht="23.25" customHeight="1" x14ac:dyDescent="0.25">
      <c r="B13" s="21" t="s">
        <v>42</v>
      </c>
      <c r="C13" s="62" t="s">
        <v>258</v>
      </c>
      <c r="D13" s="18" t="s">
        <v>276</v>
      </c>
      <c r="E13" s="21" t="s">
        <v>106</v>
      </c>
      <c r="F13" s="21" t="s">
        <v>45</v>
      </c>
      <c r="G13" s="21" t="s">
        <v>46</v>
      </c>
      <c r="H13" s="21" t="s">
        <v>60</v>
      </c>
      <c r="I13" s="23">
        <v>1021</v>
      </c>
      <c r="J13" s="21" t="s">
        <v>48</v>
      </c>
      <c r="K13" s="21"/>
      <c r="L13" s="21" t="s">
        <v>21</v>
      </c>
      <c r="M13" s="21"/>
      <c r="N13" s="721">
        <v>41345</v>
      </c>
    </row>
    <row r="14" spans="2:16" x14ac:dyDescent="0.25">
      <c r="B14" s="21" t="s">
        <v>42</v>
      </c>
      <c r="C14" s="62" t="s">
        <v>741</v>
      </c>
      <c r="D14" s="18" t="s">
        <v>66</v>
      </c>
      <c r="E14" s="21" t="s">
        <v>45</v>
      </c>
      <c r="F14" s="21" t="s">
        <v>45</v>
      </c>
      <c r="G14" s="21" t="s">
        <v>46</v>
      </c>
      <c r="H14" s="21" t="s">
        <v>61</v>
      </c>
      <c r="I14" s="23">
        <v>200</v>
      </c>
      <c r="J14" s="21" t="s">
        <v>48</v>
      </c>
      <c r="K14" s="205"/>
      <c r="L14" s="205"/>
      <c r="M14" s="21" t="s">
        <v>21</v>
      </c>
    </row>
    <row r="15" spans="2:16" x14ac:dyDescent="0.25">
      <c r="B15" s="21" t="s">
        <v>42</v>
      </c>
      <c r="C15" s="62" t="s">
        <v>2019</v>
      </c>
      <c r="D15" s="18" t="s">
        <v>63</v>
      </c>
      <c r="E15" s="21" t="s">
        <v>2020</v>
      </c>
      <c r="F15" s="21" t="s">
        <v>45</v>
      </c>
      <c r="G15" s="21" t="s">
        <v>46</v>
      </c>
      <c r="H15" s="21" t="s">
        <v>64</v>
      </c>
      <c r="I15" s="23">
        <v>400</v>
      </c>
      <c r="J15" s="21" t="s">
        <v>48</v>
      </c>
      <c r="K15" s="42"/>
      <c r="L15" s="21" t="s">
        <v>21</v>
      </c>
      <c r="M15" s="21"/>
    </row>
    <row r="16" spans="2:16" x14ac:dyDescent="0.25">
      <c r="B16" s="21" t="s">
        <v>42</v>
      </c>
      <c r="C16" s="62" t="s">
        <v>343</v>
      </c>
      <c r="D16" s="18" t="s">
        <v>63</v>
      </c>
      <c r="E16" s="21" t="s">
        <v>103</v>
      </c>
      <c r="F16" s="21" t="s">
        <v>45</v>
      </c>
      <c r="G16" s="21" t="s">
        <v>46</v>
      </c>
      <c r="H16" s="21" t="s">
        <v>68</v>
      </c>
      <c r="I16" s="23">
        <v>50</v>
      </c>
      <c r="J16" s="21" t="s">
        <v>48</v>
      </c>
      <c r="K16" s="42"/>
      <c r="L16" s="21" t="s">
        <v>21</v>
      </c>
      <c r="M16" s="21"/>
    </row>
    <row r="17" spans="1:14" x14ac:dyDescent="0.25">
      <c r="B17" s="21" t="s">
        <v>42</v>
      </c>
      <c r="C17" s="62" t="s">
        <v>484</v>
      </c>
      <c r="D17" s="18" t="s">
        <v>63</v>
      </c>
      <c r="E17" s="21" t="s">
        <v>103</v>
      </c>
      <c r="F17" s="21" t="s">
        <v>45</v>
      </c>
      <c r="G17" s="21" t="s">
        <v>46</v>
      </c>
      <c r="H17" s="21" t="s">
        <v>70</v>
      </c>
      <c r="I17" s="23">
        <v>20</v>
      </c>
      <c r="J17" s="21" t="s">
        <v>48</v>
      </c>
      <c r="K17" s="42"/>
      <c r="L17" s="21" t="s">
        <v>21</v>
      </c>
      <c r="M17" s="21"/>
    </row>
    <row r="18" spans="1:14" x14ac:dyDescent="0.25">
      <c r="B18" s="21" t="s">
        <v>42</v>
      </c>
      <c r="C18" s="62" t="s">
        <v>625</v>
      </c>
      <c r="D18" s="18" t="s">
        <v>63</v>
      </c>
      <c r="E18" s="21" t="s">
        <v>2021</v>
      </c>
      <c r="F18" s="21" t="s">
        <v>45</v>
      </c>
      <c r="G18" s="21" t="s">
        <v>46</v>
      </c>
      <c r="H18" s="21" t="s">
        <v>72</v>
      </c>
      <c r="I18" s="23">
        <v>350</v>
      </c>
      <c r="J18" s="21" t="s">
        <v>48</v>
      </c>
      <c r="K18" s="42"/>
      <c r="L18" s="21" t="s">
        <v>21</v>
      </c>
      <c r="M18" s="21"/>
    </row>
    <row r="19" spans="1:14" x14ac:dyDescent="0.25">
      <c r="B19" s="21" t="s">
        <v>78</v>
      </c>
      <c r="C19" s="62" t="s">
        <v>413</v>
      </c>
      <c r="D19" s="18" t="s">
        <v>66</v>
      </c>
      <c r="E19" s="21" t="s">
        <v>45</v>
      </c>
      <c r="F19" s="21" t="s">
        <v>45</v>
      </c>
      <c r="G19" s="21" t="s">
        <v>46</v>
      </c>
      <c r="H19" s="21" t="s">
        <v>99</v>
      </c>
      <c r="I19" s="23">
        <v>3000</v>
      </c>
      <c r="J19" s="21" t="s">
        <v>48</v>
      </c>
      <c r="K19" s="42"/>
      <c r="L19" s="21" t="s">
        <v>21</v>
      </c>
      <c r="M19" s="21"/>
    </row>
    <row r="20" spans="1:14" x14ac:dyDescent="0.25">
      <c r="B20" s="21" t="s">
        <v>42</v>
      </c>
      <c r="C20" s="62" t="s">
        <v>258</v>
      </c>
      <c r="D20" s="18" t="s">
        <v>66</v>
      </c>
      <c r="E20" s="21" t="s">
        <v>116</v>
      </c>
      <c r="F20" s="21">
        <v>2775</v>
      </c>
      <c r="G20" s="21" t="s">
        <v>46</v>
      </c>
      <c r="H20" s="21" t="s">
        <v>164</v>
      </c>
      <c r="I20" s="23">
        <v>600</v>
      </c>
      <c r="J20" s="21" t="s">
        <v>48</v>
      </c>
      <c r="K20" s="159"/>
      <c r="L20" s="159" t="s">
        <v>21</v>
      </c>
      <c r="M20" s="68"/>
    </row>
    <row r="21" spans="1:14" x14ac:dyDescent="0.25">
      <c r="B21" s="21" t="s">
        <v>42</v>
      </c>
      <c r="C21" s="62" t="s">
        <v>312</v>
      </c>
      <c r="D21" s="18" t="s">
        <v>19</v>
      </c>
      <c r="E21" s="21" t="s">
        <v>80</v>
      </c>
      <c r="F21" s="21" t="s">
        <v>1896</v>
      </c>
      <c r="G21" s="21" t="s">
        <v>1897</v>
      </c>
      <c r="H21" s="21" t="s">
        <v>166</v>
      </c>
      <c r="I21" s="258">
        <v>17395</v>
      </c>
      <c r="J21" s="21" t="s">
        <v>48</v>
      </c>
      <c r="K21" s="159" t="s">
        <v>119</v>
      </c>
      <c r="L21" s="159"/>
      <c r="M21" s="68"/>
      <c r="N21" s="721">
        <v>44589</v>
      </c>
    </row>
    <row r="22" spans="1:14" x14ac:dyDescent="0.25">
      <c r="A22" s="734"/>
      <c r="B22" s="21" t="s">
        <v>42</v>
      </c>
      <c r="C22" s="62" t="s">
        <v>1936</v>
      </c>
      <c r="D22" s="18" t="s">
        <v>19</v>
      </c>
      <c r="E22" s="21"/>
      <c r="F22" s="21" t="s">
        <v>1937</v>
      </c>
      <c r="G22" s="21"/>
      <c r="H22" s="21"/>
      <c r="I22" s="258">
        <v>50250</v>
      </c>
      <c r="J22" s="21" t="s">
        <v>48</v>
      </c>
      <c r="K22" s="159" t="s">
        <v>119</v>
      </c>
      <c r="L22" s="159"/>
      <c r="M22" s="68"/>
      <c r="N22" s="721">
        <v>44032</v>
      </c>
    </row>
    <row r="23" spans="1:14" x14ac:dyDescent="0.25">
      <c r="A23" s="734"/>
      <c r="B23" s="530"/>
      <c r="C23" s="867"/>
      <c r="D23" s="854"/>
      <c r="E23" s="528"/>
      <c r="F23" s="528"/>
      <c r="G23" s="556"/>
      <c r="H23" s="530"/>
      <c r="I23" s="887">
        <f>SUM(I9:I22)</f>
        <v>83426</v>
      </c>
      <c r="J23" s="528"/>
      <c r="K23" s="886"/>
      <c r="L23" s="886"/>
      <c r="M23" s="571"/>
      <c r="N23" s="721"/>
    </row>
    <row r="24" spans="1:14" x14ac:dyDescent="0.25">
      <c r="B24" s="988" t="s">
        <v>22</v>
      </c>
      <c r="C24" s="989"/>
      <c r="D24" s="989"/>
      <c r="E24" s="989"/>
      <c r="F24" s="989"/>
      <c r="G24" s="990"/>
      <c r="H24" s="997" t="s">
        <v>23</v>
      </c>
      <c r="I24" s="998"/>
      <c r="J24" s="998"/>
      <c r="K24" s="998"/>
      <c r="L24" s="998"/>
      <c r="M24" s="999"/>
      <c r="N24" s="721"/>
    </row>
    <row r="25" spans="1:14" x14ac:dyDescent="0.25">
      <c r="B25" s="991"/>
      <c r="C25" s="992"/>
      <c r="D25" s="992"/>
      <c r="E25" s="992"/>
      <c r="F25" s="992"/>
      <c r="G25" s="993"/>
      <c r="H25" s="1000"/>
      <c r="I25" s="1001"/>
      <c r="J25" s="1001"/>
      <c r="K25" s="1001"/>
      <c r="L25" s="1001"/>
      <c r="M25" s="1002"/>
    </row>
    <row r="26" spans="1:14" x14ac:dyDescent="0.25">
      <c r="B26" s="991"/>
      <c r="C26" s="992"/>
      <c r="D26" s="992"/>
      <c r="E26" s="992"/>
      <c r="F26" s="992"/>
      <c r="G26" s="993"/>
      <c r="H26" s="1000"/>
      <c r="I26" s="1001"/>
      <c r="J26" s="1001"/>
      <c r="K26" s="1001"/>
      <c r="L26" s="1001"/>
      <c r="M26" s="1002"/>
    </row>
    <row r="27" spans="1:14" x14ac:dyDescent="0.25">
      <c r="B27" s="994"/>
      <c r="C27" s="995"/>
      <c r="D27" s="995"/>
      <c r="E27" s="995"/>
      <c r="F27" s="995"/>
      <c r="G27" s="996"/>
      <c r="H27" s="1003"/>
      <c r="I27" s="1004"/>
      <c r="J27" s="1004"/>
      <c r="K27" s="1004"/>
      <c r="L27" s="1004"/>
      <c r="M27" s="1005"/>
    </row>
    <row r="30" spans="1:14" x14ac:dyDescent="0.25">
      <c r="E30" s="33"/>
      <c r="F30" s="33"/>
      <c r="G30" s="33"/>
      <c r="H30" s="33"/>
      <c r="I30" s="33"/>
      <c r="J30" s="33"/>
      <c r="K30" s="33"/>
      <c r="L30" s="33"/>
      <c r="M30" s="33"/>
    </row>
    <row r="41" spans="2:13" x14ac:dyDescent="0.25">
      <c r="B41" s="10"/>
      <c r="C41" s="10"/>
      <c r="D41" s="11"/>
      <c r="E41" s="11"/>
      <c r="L41" s="13"/>
      <c r="M41" s="11"/>
    </row>
    <row r="42" spans="2:13" x14ac:dyDescent="0.25">
      <c r="B42" s="10"/>
      <c r="C42" s="10"/>
      <c r="D42" s="11"/>
      <c r="E42" s="11"/>
      <c r="L42" s="13"/>
      <c r="M42" s="11"/>
    </row>
    <row r="43" spans="2:13" x14ac:dyDescent="0.25">
      <c r="B43" s="10"/>
      <c r="C43" s="10"/>
      <c r="D43" s="11"/>
      <c r="E43" s="11"/>
      <c r="L43" s="13"/>
      <c r="M43" s="11"/>
    </row>
    <row r="44" spans="2:13" ht="15.75" thickBot="1" x14ac:dyDescent="0.3"/>
    <row r="45" spans="2:13" ht="15.75" thickTop="1" x14ac:dyDescent="0.25">
      <c r="B45" s="1103" t="s">
        <v>279</v>
      </c>
      <c r="C45" s="1016" t="s">
        <v>35</v>
      </c>
      <c r="D45" s="1016" t="s">
        <v>6</v>
      </c>
      <c r="E45" s="1016" t="s">
        <v>3</v>
      </c>
      <c r="F45" s="1016" t="s">
        <v>4</v>
      </c>
      <c r="G45" s="1016" t="s">
        <v>7</v>
      </c>
      <c r="H45" s="1016" t="s">
        <v>36</v>
      </c>
      <c r="I45" s="1016" t="s">
        <v>75</v>
      </c>
      <c r="J45" s="1009" t="s">
        <v>8</v>
      </c>
      <c r="K45" s="1011" t="s">
        <v>38</v>
      </c>
      <c r="L45" s="1011"/>
      <c r="M45" s="1011"/>
    </row>
    <row r="46" spans="2:13" x14ac:dyDescent="0.25">
      <c r="B46" s="1104"/>
      <c r="C46" s="1017"/>
      <c r="D46" s="1017"/>
      <c r="E46" s="1017"/>
      <c r="F46" s="1017"/>
      <c r="G46" s="1017"/>
      <c r="H46" s="1017"/>
      <c r="I46" s="1017"/>
      <c r="J46" s="1010"/>
      <c r="K46" s="766" t="s">
        <v>39</v>
      </c>
      <c r="L46" s="766" t="s">
        <v>40</v>
      </c>
      <c r="M46" s="766" t="s">
        <v>41</v>
      </c>
    </row>
    <row r="47" spans="2:13" ht="22.5" customHeight="1" x14ac:dyDescent="0.25">
      <c r="B47" s="21" t="s">
        <v>42</v>
      </c>
      <c r="C47" s="24" t="s">
        <v>299</v>
      </c>
      <c r="D47" s="20" t="s">
        <v>56</v>
      </c>
      <c r="E47" s="20" t="s">
        <v>45</v>
      </c>
      <c r="F47" s="20" t="s">
        <v>45</v>
      </c>
      <c r="G47" s="21" t="s">
        <v>46</v>
      </c>
      <c r="H47" s="21" t="s">
        <v>47</v>
      </c>
      <c r="I47" s="23">
        <v>1500</v>
      </c>
      <c r="J47" s="21" t="s">
        <v>48</v>
      </c>
      <c r="K47" s="21"/>
      <c r="L47" s="21"/>
      <c r="M47" s="21" t="s">
        <v>21</v>
      </c>
    </row>
    <row r="48" spans="2:13" x14ac:dyDescent="0.25">
      <c r="B48" s="21" t="s">
        <v>42</v>
      </c>
      <c r="C48" s="24" t="s">
        <v>2017</v>
      </c>
      <c r="D48" s="19" t="s">
        <v>212</v>
      </c>
      <c r="E48" s="20" t="s">
        <v>45</v>
      </c>
      <c r="F48" s="20" t="s">
        <v>45</v>
      </c>
      <c r="G48" s="21" t="s">
        <v>46</v>
      </c>
      <c r="H48" s="21" t="s">
        <v>51</v>
      </c>
      <c r="I48" s="23">
        <v>450</v>
      </c>
      <c r="J48" s="21" t="s">
        <v>48</v>
      </c>
      <c r="K48" s="21"/>
      <c r="L48" s="21" t="s">
        <v>21</v>
      </c>
      <c r="M48" s="21"/>
    </row>
    <row r="49" spans="2:13" x14ac:dyDescent="0.25">
      <c r="B49" s="21" t="s">
        <v>42</v>
      </c>
      <c r="C49" s="62" t="s">
        <v>2014</v>
      </c>
      <c r="D49" s="18" t="s">
        <v>19</v>
      </c>
      <c r="E49" s="20" t="s">
        <v>45</v>
      </c>
      <c r="F49" s="21" t="s">
        <v>2015</v>
      </c>
      <c r="G49" s="21" t="s">
        <v>46</v>
      </c>
      <c r="H49" s="21"/>
      <c r="I49" s="23">
        <v>200</v>
      </c>
      <c r="J49" s="21" t="s">
        <v>48</v>
      </c>
      <c r="K49" s="159"/>
      <c r="L49" s="159"/>
      <c r="M49" s="68"/>
    </row>
    <row r="50" spans="2:13" x14ac:dyDescent="0.25">
      <c r="B50" s="530" t="s">
        <v>42</v>
      </c>
      <c r="C50" s="24" t="s">
        <v>2018</v>
      </c>
      <c r="D50" s="19" t="s">
        <v>63</v>
      </c>
      <c r="E50" s="20" t="s">
        <v>45</v>
      </c>
      <c r="F50" s="20"/>
      <c r="G50" s="21" t="s">
        <v>46</v>
      </c>
      <c r="H50" s="21"/>
      <c r="I50" s="23">
        <v>100</v>
      </c>
      <c r="J50" s="21" t="s">
        <v>48</v>
      </c>
      <c r="K50" s="21"/>
      <c r="L50" s="21"/>
      <c r="M50" s="21"/>
    </row>
    <row r="51" spans="2:13" x14ac:dyDescent="0.25">
      <c r="B51" s="530"/>
      <c r="C51" s="818"/>
      <c r="D51" s="858"/>
      <c r="E51" s="829"/>
      <c r="F51" s="829"/>
      <c r="G51" s="556"/>
      <c r="H51" s="530"/>
      <c r="I51" s="555">
        <f>SUM(I47:I50)</f>
        <v>2250</v>
      </c>
      <c r="J51" s="528"/>
      <c r="K51" s="528"/>
      <c r="L51" s="528"/>
      <c r="M51" s="556"/>
    </row>
    <row r="52" spans="2:13" x14ac:dyDescent="0.25">
      <c r="B52" s="988" t="s">
        <v>22</v>
      </c>
      <c r="C52" s="989"/>
      <c r="D52" s="989"/>
      <c r="E52" s="989"/>
      <c r="F52" s="989"/>
      <c r="G52" s="990"/>
      <c r="H52" s="997" t="s">
        <v>23</v>
      </c>
      <c r="I52" s="998"/>
      <c r="J52" s="998"/>
      <c r="K52" s="998"/>
      <c r="L52" s="998"/>
      <c r="M52" s="999"/>
    </row>
    <row r="53" spans="2:13" x14ac:dyDescent="0.25">
      <c r="B53" s="991"/>
      <c r="C53" s="992"/>
      <c r="D53" s="992"/>
      <c r="E53" s="992"/>
      <c r="F53" s="992"/>
      <c r="G53" s="993"/>
      <c r="H53" s="1000"/>
      <c r="I53" s="1001"/>
      <c r="J53" s="1001"/>
      <c r="K53" s="1001"/>
      <c r="L53" s="1001"/>
      <c r="M53" s="1002"/>
    </row>
    <row r="54" spans="2:13" x14ac:dyDescent="0.25">
      <c r="B54" s="991"/>
      <c r="C54" s="992"/>
      <c r="D54" s="992"/>
      <c r="E54" s="992"/>
      <c r="F54" s="992"/>
      <c r="G54" s="993"/>
      <c r="H54" s="1000"/>
      <c r="I54" s="1001"/>
      <c r="J54" s="1001"/>
      <c r="K54" s="1001"/>
      <c r="L54" s="1001"/>
      <c r="M54" s="1002"/>
    </row>
    <row r="55" spans="2:13" x14ac:dyDescent="0.25">
      <c r="B55" s="994"/>
      <c r="C55" s="995"/>
      <c r="D55" s="995"/>
      <c r="E55" s="995"/>
      <c r="F55" s="995"/>
      <c r="G55" s="996"/>
      <c r="H55" s="1003"/>
      <c r="I55" s="1004"/>
      <c r="J55" s="1004"/>
      <c r="K55" s="1004"/>
      <c r="L55" s="1004"/>
      <c r="M55" s="1005"/>
    </row>
  </sheetData>
  <mergeCells count="24">
    <mergeCell ref="H7:H8"/>
    <mergeCell ref="I7:I8"/>
    <mergeCell ref="J7:J8"/>
    <mergeCell ref="K7:M7"/>
    <mergeCell ref="B24:G27"/>
    <mergeCell ref="H24:M27"/>
    <mergeCell ref="B7:B8"/>
    <mergeCell ref="C7:C8"/>
    <mergeCell ref="D7:D8"/>
    <mergeCell ref="E7:E8"/>
    <mergeCell ref="F7:F8"/>
    <mergeCell ref="G7:G8"/>
    <mergeCell ref="H45:H46"/>
    <mergeCell ref="I45:I46"/>
    <mergeCell ref="J45:J46"/>
    <mergeCell ref="K45:M45"/>
    <mergeCell ref="B52:G55"/>
    <mergeCell ref="H52:M55"/>
    <mergeCell ref="B45:B46"/>
    <mergeCell ref="C45:C46"/>
    <mergeCell ref="D45:D46"/>
    <mergeCell ref="E45:E46"/>
    <mergeCell ref="F45:F46"/>
    <mergeCell ref="G45:G46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59"/>
  <sheetViews>
    <sheetView zoomScaleNormal="100" workbookViewId="0">
      <selection activeCell="P47" sqref="P47"/>
    </sheetView>
  </sheetViews>
  <sheetFormatPr baseColWidth="10" defaultRowHeight="15" x14ac:dyDescent="0.25"/>
  <cols>
    <col min="3" max="3" width="25.5703125" customWidth="1"/>
    <col min="7" max="7" width="15.5703125" customWidth="1"/>
    <col min="8" max="8" width="13.28515625" customWidth="1"/>
    <col min="15" max="15" width="12.42578125" bestFit="1" customWidth="1"/>
  </cols>
  <sheetData>
    <row r="4" spans="2:16" x14ac:dyDescent="0.25">
      <c r="B4" s="10"/>
      <c r="C4" s="10"/>
      <c r="D4" s="11"/>
      <c r="E4" s="11"/>
      <c r="L4" s="13"/>
      <c r="M4" s="11"/>
    </row>
    <row r="5" spans="2:16" x14ac:dyDescent="0.25">
      <c r="B5" s="10"/>
      <c r="C5" s="10"/>
      <c r="D5" s="11"/>
      <c r="E5" s="11"/>
      <c r="L5" s="13"/>
      <c r="M5" s="11"/>
    </row>
    <row r="6" spans="2:16" x14ac:dyDescent="0.25">
      <c r="B6" s="10"/>
      <c r="C6" s="10"/>
      <c r="D6" s="11"/>
      <c r="E6" s="11"/>
      <c r="L6" s="13"/>
      <c r="M6" s="11"/>
      <c r="O6" s="664" t="s">
        <v>1845</v>
      </c>
    </row>
    <row r="7" spans="2:16" ht="15.75" thickBot="1" x14ac:dyDescent="0.3">
      <c r="O7" s="665">
        <f>I10+I11+I12+I13+I14+I39+I40+I41+I42+I43+I44+I45+I46+I47</f>
        <v>20790</v>
      </c>
      <c r="P7" s="618"/>
    </row>
    <row r="8" spans="2:16" ht="16.5" thickTop="1" thickBot="1" x14ac:dyDescent="0.3">
      <c r="B8" s="1014" t="s">
        <v>316</v>
      </c>
      <c r="C8" s="1016" t="s">
        <v>35</v>
      </c>
      <c r="D8" s="1016" t="s">
        <v>6</v>
      </c>
      <c r="E8" s="1016" t="s">
        <v>3</v>
      </c>
      <c r="F8" s="1016" t="s">
        <v>4</v>
      </c>
      <c r="G8" s="1016" t="s">
        <v>7</v>
      </c>
      <c r="H8" s="1016" t="s">
        <v>36</v>
      </c>
      <c r="I8" s="1016" t="s">
        <v>37</v>
      </c>
      <c r="J8" s="1060" t="s">
        <v>8</v>
      </c>
      <c r="K8" s="1062" t="s">
        <v>38</v>
      </c>
      <c r="L8" s="1063"/>
      <c r="M8" s="1063"/>
    </row>
    <row r="9" spans="2:16" x14ac:dyDescent="0.25">
      <c r="B9" s="1015"/>
      <c r="C9" s="1017"/>
      <c r="D9" s="1017"/>
      <c r="E9" s="1017"/>
      <c r="F9" s="1017"/>
      <c r="G9" s="1017"/>
      <c r="H9" s="1017"/>
      <c r="I9" s="1017"/>
      <c r="J9" s="1061"/>
      <c r="K9" s="16" t="s">
        <v>39</v>
      </c>
      <c r="L9" s="16" t="s">
        <v>40</v>
      </c>
      <c r="M9" s="17" t="s">
        <v>41</v>
      </c>
    </row>
    <row r="10" spans="2:16" x14ac:dyDescent="0.25">
      <c r="B10" s="21" t="s">
        <v>42</v>
      </c>
      <c r="C10" s="24" t="s">
        <v>299</v>
      </c>
      <c r="D10" s="20" t="s">
        <v>56</v>
      </c>
      <c r="E10" s="20" t="s">
        <v>45</v>
      </c>
      <c r="F10" s="20" t="s">
        <v>45</v>
      </c>
      <c r="G10" s="21" t="s">
        <v>46</v>
      </c>
      <c r="H10" s="22" t="s">
        <v>47</v>
      </c>
      <c r="I10" s="23">
        <v>2600</v>
      </c>
      <c r="J10" s="21" t="s">
        <v>48</v>
      </c>
      <c r="K10" s="21"/>
      <c r="L10" s="21"/>
      <c r="M10" s="24" t="s">
        <v>21</v>
      </c>
    </row>
    <row r="11" spans="2:16" x14ac:dyDescent="0.25">
      <c r="B11" s="21" t="s">
        <v>42</v>
      </c>
      <c r="C11" s="24" t="s">
        <v>50</v>
      </c>
      <c r="D11" s="20" t="s">
        <v>56</v>
      </c>
      <c r="E11" s="20" t="s">
        <v>45</v>
      </c>
      <c r="F11" s="20" t="s">
        <v>45</v>
      </c>
      <c r="G11" s="21" t="s">
        <v>46</v>
      </c>
      <c r="H11" s="22" t="s">
        <v>51</v>
      </c>
      <c r="I11" s="23">
        <v>1800</v>
      </c>
      <c r="J11" s="21" t="s">
        <v>48</v>
      </c>
      <c r="K11" s="21"/>
      <c r="L11" s="21"/>
      <c r="M11" s="24" t="s">
        <v>21</v>
      </c>
    </row>
    <row r="12" spans="2:16" x14ac:dyDescent="0.25">
      <c r="B12" s="21" t="s">
        <v>42</v>
      </c>
      <c r="C12" s="24" t="s">
        <v>673</v>
      </c>
      <c r="D12" s="20" t="s">
        <v>56</v>
      </c>
      <c r="E12" s="20" t="s">
        <v>45</v>
      </c>
      <c r="F12" s="20" t="s">
        <v>45</v>
      </c>
      <c r="G12" s="21" t="s">
        <v>46</v>
      </c>
      <c r="H12" s="22" t="s">
        <v>53</v>
      </c>
      <c r="I12" s="23">
        <v>1800</v>
      </c>
      <c r="J12" s="21" t="s">
        <v>48</v>
      </c>
      <c r="K12" s="21"/>
      <c r="L12" s="21" t="s">
        <v>21</v>
      </c>
      <c r="M12" s="24"/>
    </row>
    <row r="13" spans="2:16" x14ac:dyDescent="0.25">
      <c r="B13" s="21" t="s">
        <v>42</v>
      </c>
      <c r="C13" s="24" t="s">
        <v>674</v>
      </c>
      <c r="D13" s="20" t="s">
        <v>63</v>
      </c>
      <c r="E13" s="20" t="s">
        <v>45</v>
      </c>
      <c r="F13" s="20" t="s">
        <v>45</v>
      </c>
      <c r="G13" s="21" t="s">
        <v>46</v>
      </c>
      <c r="H13" s="22" t="s">
        <v>153</v>
      </c>
      <c r="I13" s="23">
        <v>850</v>
      </c>
      <c r="J13" s="21" t="s">
        <v>48</v>
      </c>
      <c r="K13" s="21"/>
      <c r="L13" s="21" t="s">
        <v>21</v>
      </c>
      <c r="M13" s="24"/>
    </row>
    <row r="14" spans="2:16" x14ac:dyDescent="0.25">
      <c r="B14" s="21" t="s">
        <v>42</v>
      </c>
      <c r="C14" s="24" t="s">
        <v>234</v>
      </c>
      <c r="D14" s="20" t="s">
        <v>66</v>
      </c>
      <c r="E14" s="20" t="s">
        <v>67</v>
      </c>
      <c r="F14" s="20" t="s">
        <v>45</v>
      </c>
      <c r="G14" s="21" t="s">
        <v>46</v>
      </c>
      <c r="H14" s="22" t="s">
        <v>60</v>
      </c>
      <c r="I14" s="23">
        <v>2800</v>
      </c>
      <c r="J14" s="21" t="s">
        <v>48</v>
      </c>
      <c r="K14" s="21"/>
      <c r="L14" s="21" t="s">
        <v>21</v>
      </c>
      <c r="M14" s="24"/>
    </row>
    <row r="15" spans="2:16" x14ac:dyDescent="0.25">
      <c r="B15" s="530"/>
      <c r="C15" s="818"/>
      <c r="D15" s="829"/>
      <c r="E15" s="829"/>
      <c r="F15" s="888"/>
      <c r="G15" s="528"/>
      <c r="H15" s="889"/>
      <c r="I15" s="555">
        <f>SUM(I10:I14)</f>
        <v>9850</v>
      </c>
      <c r="J15" s="528"/>
      <c r="K15" s="528"/>
      <c r="L15" s="528"/>
      <c r="M15" s="859"/>
    </row>
    <row r="16" spans="2:16" x14ac:dyDescent="0.25">
      <c r="B16" s="988" t="s">
        <v>22</v>
      </c>
      <c r="C16" s="989"/>
      <c r="D16" s="989"/>
      <c r="E16" s="989"/>
      <c r="F16" s="990"/>
      <c r="G16" s="998" t="s">
        <v>23</v>
      </c>
      <c r="H16" s="998"/>
      <c r="I16" s="998"/>
      <c r="J16" s="998"/>
      <c r="K16" s="998"/>
      <c r="L16" s="998"/>
      <c r="M16" s="999"/>
    </row>
    <row r="17" spans="2:13" x14ac:dyDescent="0.25">
      <c r="B17" s="991"/>
      <c r="C17" s="992"/>
      <c r="D17" s="992"/>
      <c r="E17" s="992"/>
      <c r="F17" s="993"/>
      <c r="G17" s="1001"/>
      <c r="H17" s="1001"/>
      <c r="I17" s="1001"/>
      <c r="J17" s="1001"/>
      <c r="K17" s="1001"/>
      <c r="L17" s="1001"/>
      <c r="M17" s="1002"/>
    </row>
    <row r="18" spans="2:13" x14ac:dyDescent="0.25">
      <c r="B18" s="991"/>
      <c r="C18" s="992"/>
      <c r="D18" s="992"/>
      <c r="E18" s="992"/>
      <c r="F18" s="993"/>
      <c r="G18" s="1001"/>
      <c r="H18" s="1001"/>
      <c r="I18" s="1001"/>
      <c r="J18" s="1001"/>
      <c r="K18" s="1001"/>
      <c r="L18" s="1001"/>
      <c r="M18" s="1002"/>
    </row>
    <row r="19" spans="2:13" x14ac:dyDescent="0.25">
      <c r="B19" s="994"/>
      <c r="C19" s="995"/>
      <c r="D19" s="995"/>
      <c r="E19" s="995"/>
      <c r="F19" s="996"/>
      <c r="G19" s="1004"/>
      <c r="H19" s="1004"/>
      <c r="I19" s="1004"/>
      <c r="J19" s="1004"/>
      <c r="K19" s="1004"/>
      <c r="L19" s="1004"/>
      <c r="M19" s="1005"/>
    </row>
    <row r="20" spans="2:13" x14ac:dyDescent="0.25">
      <c r="B20" s="11"/>
    </row>
    <row r="21" spans="2:13" x14ac:dyDescent="0.25">
      <c r="K21" s="31"/>
      <c r="L21" s="31"/>
      <c r="M21" s="31"/>
    </row>
    <row r="25" spans="2:13" x14ac:dyDescent="0.25">
      <c r="K25" s="33"/>
      <c r="L25" s="33"/>
      <c r="M25" s="33"/>
    </row>
    <row r="28" spans="2:13" x14ac:dyDescent="0.25">
      <c r="B28" s="11"/>
      <c r="C28" s="10"/>
      <c r="D28" s="11"/>
      <c r="E28" s="11"/>
      <c r="F28" s="11"/>
      <c r="G28" s="11"/>
      <c r="H28" s="11"/>
      <c r="I28" s="11"/>
      <c r="J28" s="11"/>
    </row>
    <row r="29" spans="2:13" x14ac:dyDescent="0.25">
      <c r="B29" s="11"/>
      <c r="C29" s="10"/>
      <c r="D29" s="11"/>
      <c r="E29" s="11"/>
      <c r="F29" s="11"/>
      <c r="G29" s="11"/>
      <c r="H29" s="11"/>
      <c r="I29" s="11"/>
      <c r="J29" s="11"/>
    </row>
    <row r="33" spans="2:13" x14ac:dyDescent="0.25">
      <c r="B33" s="10"/>
      <c r="C33" s="10"/>
      <c r="D33" s="11"/>
      <c r="E33" s="11"/>
      <c r="L33" s="13"/>
      <c r="M33" s="11"/>
    </row>
    <row r="34" spans="2:13" x14ac:dyDescent="0.25">
      <c r="B34" s="10"/>
      <c r="C34" s="10"/>
      <c r="D34" s="11"/>
      <c r="E34" s="11"/>
      <c r="L34" s="13"/>
      <c r="M34" s="11"/>
    </row>
    <row r="35" spans="2:13" x14ac:dyDescent="0.25">
      <c r="B35" s="10"/>
      <c r="C35" s="10"/>
      <c r="D35" s="11"/>
      <c r="E35" s="11"/>
      <c r="L35" s="13"/>
      <c r="M35" s="11"/>
    </row>
    <row r="36" spans="2:13" ht="15.75" thickBot="1" x14ac:dyDescent="0.3">
      <c r="B36" s="10"/>
      <c r="C36" s="10"/>
      <c r="D36" s="11"/>
      <c r="E36" s="11"/>
      <c r="L36" s="13"/>
      <c r="M36" s="11"/>
    </row>
    <row r="37" spans="2:13" ht="16.5" thickTop="1" thickBot="1" x14ac:dyDescent="0.3">
      <c r="B37" s="1014" t="s">
        <v>135</v>
      </c>
      <c r="C37" s="1016" t="s">
        <v>35</v>
      </c>
      <c r="D37" s="1016" t="s">
        <v>6</v>
      </c>
      <c r="E37" s="1016" t="s">
        <v>3</v>
      </c>
      <c r="F37" s="1016" t="s">
        <v>4</v>
      </c>
      <c r="G37" s="1016" t="s">
        <v>142</v>
      </c>
      <c r="H37" s="1016" t="s">
        <v>143</v>
      </c>
      <c r="I37" s="1016" t="s">
        <v>37</v>
      </c>
      <c r="J37" s="1009" t="s">
        <v>8</v>
      </c>
      <c r="K37" s="1025" t="s">
        <v>38</v>
      </c>
      <c r="L37" s="1026"/>
      <c r="M37" s="1026"/>
    </row>
    <row r="38" spans="2:13" x14ac:dyDescent="0.25">
      <c r="B38" s="1015"/>
      <c r="C38" s="1017"/>
      <c r="D38" s="1017"/>
      <c r="E38" s="1017"/>
      <c r="F38" s="1017"/>
      <c r="G38" s="1017"/>
      <c r="H38" s="1017"/>
      <c r="I38" s="1017"/>
      <c r="J38" s="1010"/>
      <c r="K38" s="35" t="s">
        <v>11</v>
      </c>
      <c r="L38" s="35" t="s">
        <v>12</v>
      </c>
      <c r="M38" s="36" t="s">
        <v>13</v>
      </c>
    </row>
    <row r="39" spans="2:13" x14ac:dyDescent="0.25">
      <c r="B39" s="21" t="s">
        <v>42</v>
      </c>
      <c r="C39" s="24" t="s">
        <v>458</v>
      </c>
      <c r="D39" s="20" t="s">
        <v>155</v>
      </c>
      <c r="E39" s="20" t="s">
        <v>262</v>
      </c>
      <c r="F39" s="20" t="s">
        <v>45</v>
      </c>
      <c r="G39" s="22" t="s">
        <v>675</v>
      </c>
      <c r="H39" s="22" t="s">
        <v>676</v>
      </c>
      <c r="I39" s="23">
        <v>2500</v>
      </c>
      <c r="J39" s="21" t="s">
        <v>48</v>
      </c>
      <c r="K39" s="21"/>
      <c r="L39" s="21" t="s">
        <v>21</v>
      </c>
      <c r="M39" s="21"/>
    </row>
    <row r="40" spans="2:13" x14ac:dyDescent="0.25">
      <c r="B40" s="21" t="s">
        <v>42</v>
      </c>
      <c r="C40" s="24" t="s">
        <v>86</v>
      </c>
      <c r="D40" s="20" t="s">
        <v>63</v>
      </c>
      <c r="E40" s="20" t="s">
        <v>386</v>
      </c>
      <c r="F40" s="20" t="s">
        <v>45</v>
      </c>
      <c r="G40" s="22" t="s">
        <v>677</v>
      </c>
      <c r="H40" s="22" t="s">
        <v>678</v>
      </c>
      <c r="I40" s="23">
        <v>2900</v>
      </c>
      <c r="J40" s="21" t="s">
        <v>48</v>
      </c>
      <c r="K40" s="21"/>
      <c r="L40" s="21" t="s">
        <v>21</v>
      </c>
      <c r="M40" s="21"/>
    </row>
    <row r="41" spans="2:13" x14ac:dyDescent="0.25">
      <c r="B41" s="21" t="s">
        <v>42</v>
      </c>
      <c r="C41" s="24" t="s">
        <v>82</v>
      </c>
      <c r="D41" s="20" t="s">
        <v>63</v>
      </c>
      <c r="E41" s="20" t="s">
        <v>80</v>
      </c>
      <c r="F41" s="20" t="s">
        <v>45</v>
      </c>
      <c r="G41" s="22" t="s">
        <v>679</v>
      </c>
      <c r="H41" s="22" t="s">
        <v>680</v>
      </c>
      <c r="I41" s="23">
        <v>150</v>
      </c>
      <c r="J41" s="21" t="s">
        <v>48</v>
      </c>
      <c r="K41" s="21"/>
      <c r="L41" s="21" t="s">
        <v>21</v>
      </c>
      <c r="M41" s="21"/>
    </row>
    <row r="42" spans="2:13" x14ac:dyDescent="0.25">
      <c r="B42" s="21" t="s">
        <v>42</v>
      </c>
      <c r="C42" s="24" t="s">
        <v>84</v>
      </c>
      <c r="D42" s="20" t="s">
        <v>63</v>
      </c>
      <c r="E42" s="20" t="s">
        <v>681</v>
      </c>
      <c r="F42" s="20">
        <v>1113</v>
      </c>
      <c r="G42" s="22" t="s">
        <v>682</v>
      </c>
      <c r="H42" s="22" t="s">
        <v>683</v>
      </c>
      <c r="I42" s="23">
        <v>50</v>
      </c>
      <c r="J42" s="21" t="s">
        <v>48</v>
      </c>
      <c r="K42" s="21"/>
      <c r="L42" s="21" t="s">
        <v>21</v>
      </c>
      <c r="M42" s="21"/>
    </row>
    <row r="43" spans="2:13" x14ac:dyDescent="0.25">
      <c r="B43" s="21" t="s">
        <v>42</v>
      </c>
      <c r="C43" s="18" t="s">
        <v>684</v>
      </c>
      <c r="D43" s="20" t="s">
        <v>19</v>
      </c>
      <c r="E43" s="20" t="s">
        <v>94</v>
      </c>
      <c r="F43" s="20" t="s">
        <v>685</v>
      </c>
      <c r="G43" s="22" t="s">
        <v>686</v>
      </c>
      <c r="H43" s="22" t="s">
        <v>60</v>
      </c>
      <c r="I43" s="23">
        <v>850</v>
      </c>
      <c r="J43" s="21" t="s">
        <v>48</v>
      </c>
      <c r="K43" s="21"/>
      <c r="L43" s="21"/>
      <c r="M43" s="21" t="s">
        <v>21</v>
      </c>
    </row>
    <row r="44" spans="2:13" x14ac:dyDescent="0.25">
      <c r="B44" s="21" t="s">
        <v>42</v>
      </c>
      <c r="C44" s="24" t="s">
        <v>258</v>
      </c>
      <c r="D44" s="20" t="s">
        <v>63</v>
      </c>
      <c r="E44" s="20" t="s">
        <v>468</v>
      </c>
      <c r="F44" s="20" t="s">
        <v>45</v>
      </c>
      <c r="G44" s="22" t="s">
        <v>687</v>
      </c>
      <c r="H44" s="22" t="s">
        <v>688</v>
      </c>
      <c r="I44" s="23">
        <v>1200</v>
      </c>
      <c r="J44" s="21" t="s">
        <v>48</v>
      </c>
      <c r="K44" s="21"/>
      <c r="L44" s="21"/>
      <c r="M44" s="21" t="s">
        <v>21</v>
      </c>
    </row>
    <row r="45" spans="2:13" x14ac:dyDescent="0.25">
      <c r="B45" s="21" t="s">
        <v>42</v>
      </c>
      <c r="C45" s="24" t="s">
        <v>258</v>
      </c>
      <c r="D45" s="20" t="s">
        <v>63</v>
      </c>
      <c r="E45" s="20" t="s">
        <v>468</v>
      </c>
      <c r="F45" s="20" t="s">
        <v>45</v>
      </c>
      <c r="G45" s="22" t="s">
        <v>325</v>
      </c>
      <c r="H45" s="22" t="s">
        <v>689</v>
      </c>
      <c r="I45" s="23">
        <v>1200</v>
      </c>
      <c r="J45" s="21" t="s">
        <v>48</v>
      </c>
      <c r="K45" s="21"/>
      <c r="L45" s="21" t="s">
        <v>21</v>
      </c>
      <c r="M45" s="21"/>
    </row>
    <row r="46" spans="2:13" x14ac:dyDescent="0.25">
      <c r="B46" s="21" t="s">
        <v>42</v>
      </c>
      <c r="C46" s="19" t="s">
        <v>684</v>
      </c>
      <c r="D46" s="20" t="s">
        <v>19</v>
      </c>
      <c r="E46" s="20" t="s">
        <v>94</v>
      </c>
      <c r="F46" s="20" t="s">
        <v>45</v>
      </c>
      <c r="G46" s="22" t="s">
        <v>690</v>
      </c>
      <c r="H46" s="22" t="s">
        <v>68</v>
      </c>
      <c r="I46" s="23">
        <v>890</v>
      </c>
      <c r="J46" s="21" t="s">
        <v>48</v>
      </c>
      <c r="K46" s="42"/>
      <c r="L46" s="71" t="s">
        <v>21</v>
      </c>
      <c r="M46" s="42"/>
    </row>
    <row r="47" spans="2:13" x14ac:dyDescent="0.25">
      <c r="B47" s="21" t="s">
        <v>42</v>
      </c>
      <c r="C47" s="24" t="s">
        <v>270</v>
      </c>
      <c r="D47" s="20" t="s">
        <v>63</v>
      </c>
      <c r="E47" s="20" t="s">
        <v>116</v>
      </c>
      <c r="F47" s="20" t="s">
        <v>45</v>
      </c>
      <c r="G47" s="22" t="s">
        <v>677</v>
      </c>
      <c r="H47" s="22" t="s">
        <v>70</v>
      </c>
      <c r="I47" s="23">
        <v>1200</v>
      </c>
      <c r="J47" s="21" t="s">
        <v>48</v>
      </c>
      <c r="K47" s="21"/>
      <c r="L47" s="21" t="s">
        <v>21</v>
      </c>
      <c r="M47" s="21"/>
    </row>
    <row r="48" spans="2:13" x14ac:dyDescent="0.25">
      <c r="B48" s="530"/>
      <c r="C48" s="818"/>
      <c r="D48" s="829"/>
      <c r="E48" s="829"/>
      <c r="F48" s="829"/>
      <c r="G48" s="852"/>
      <c r="H48" s="22"/>
      <c r="I48" s="546">
        <f>SUM(I39:I47)</f>
        <v>10940</v>
      </c>
      <c r="J48" s="21"/>
      <c r="K48" s="21"/>
      <c r="L48" s="21"/>
      <c r="M48" s="21"/>
    </row>
    <row r="49" spans="2:13" x14ac:dyDescent="0.25">
      <c r="B49" s="988" t="s">
        <v>22</v>
      </c>
      <c r="C49" s="989"/>
      <c r="D49" s="989"/>
      <c r="E49" s="989"/>
      <c r="F49" s="989"/>
      <c r="G49" s="990"/>
      <c r="H49" s="1013" t="s">
        <v>23</v>
      </c>
      <c r="I49" s="1013"/>
      <c r="J49" s="1013"/>
      <c r="K49" s="1013"/>
      <c r="L49" s="1013"/>
      <c r="M49" s="1013"/>
    </row>
    <row r="50" spans="2:13" x14ac:dyDescent="0.25">
      <c r="B50" s="991"/>
      <c r="C50" s="992"/>
      <c r="D50" s="992"/>
      <c r="E50" s="992"/>
      <c r="F50" s="992"/>
      <c r="G50" s="993"/>
      <c r="H50" s="1013"/>
      <c r="I50" s="1013"/>
      <c r="J50" s="1013"/>
      <c r="K50" s="1013"/>
      <c r="L50" s="1013"/>
      <c r="M50" s="1013"/>
    </row>
    <row r="51" spans="2:13" x14ac:dyDescent="0.25">
      <c r="B51" s="991"/>
      <c r="C51" s="992"/>
      <c r="D51" s="992"/>
      <c r="E51" s="992"/>
      <c r="F51" s="992"/>
      <c r="G51" s="993"/>
      <c r="H51" s="1013"/>
      <c r="I51" s="1013"/>
      <c r="J51" s="1013"/>
      <c r="K51" s="1013"/>
      <c r="L51" s="1013"/>
      <c r="M51" s="1013"/>
    </row>
    <row r="52" spans="2:13" x14ac:dyDescent="0.25">
      <c r="B52" s="994"/>
      <c r="C52" s="995"/>
      <c r="D52" s="995"/>
      <c r="E52" s="995"/>
      <c r="F52" s="995"/>
      <c r="G52" s="996"/>
      <c r="H52" s="1013"/>
      <c r="I52" s="1013"/>
      <c r="J52" s="1013"/>
      <c r="K52" s="1013"/>
      <c r="L52" s="1013"/>
      <c r="M52" s="1013"/>
    </row>
    <row r="56" spans="2:13" x14ac:dyDescent="0.25">
      <c r="K56" s="33"/>
      <c r="L56" s="33"/>
      <c r="M56" s="33"/>
    </row>
    <row r="58" spans="2:13" x14ac:dyDescent="0.25">
      <c r="B58" s="11"/>
    </row>
    <row r="59" spans="2:13" x14ac:dyDescent="0.25">
      <c r="C59" s="10"/>
      <c r="D59" s="11"/>
      <c r="E59" s="11"/>
      <c r="F59" s="11"/>
      <c r="G59" s="11"/>
      <c r="H59" s="11"/>
      <c r="I59" s="11"/>
      <c r="J59" s="11"/>
    </row>
  </sheetData>
  <mergeCells count="24">
    <mergeCell ref="H8:H9"/>
    <mergeCell ref="I8:I9"/>
    <mergeCell ref="J8:J9"/>
    <mergeCell ref="K8:M8"/>
    <mergeCell ref="B16:F19"/>
    <mergeCell ref="G16:M19"/>
    <mergeCell ref="B8:B9"/>
    <mergeCell ref="C8:C9"/>
    <mergeCell ref="D8:D9"/>
    <mergeCell ref="E8:E9"/>
    <mergeCell ref="F8:F9"/>
    <mergeCell ref="G8:G9"/>
    <mergeCell ref="H37:H38"/>
    <mergeCell ref="I37:I38"/>
    <mergeCell ref="J37:J38"/>
    <mergeCell ref="K37:M37"/>
    <mergeCell ref="B49:G52"/>
    <mergeCell ref="H49:M52"/>
    <mergeCell ref="B37:B38"/>
    <mergeCell ref="C37:C38"/>
    <mergeCell ref="D37:D38"/>
    <mergeCell ref="E37:E38"/>
    <mergeCell ref="F37:F38"/>
    <mergeCell ref="G37:G38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6"/>
  <sheetViews>
    <sheetView zoomScale="93" zoomScaleNormal="93" workbookViewId="0">
      <selection activeCell="D21" sqref="D21"/>
    </sheetView>
  </sheetViews>
  <sheetFormatPr baseColWidth="10" defaultRowHeight="15" x14ac:dyDescent="0.25"/>
  <cols>
    <col min="2" max="2" width="11.5703125" customWidth="1"/>
    <col min="3" max="3" width="28.85546875" customWidth="1"/>
    <col min="4" max="4" width="18.42578125" customWidth="1"/>
    <col min="5" max="5" width="13.7109375" customWidth="1"/>
    <col min="6" max="6" width="13.85546875" customWidth="1"/>
    <col min="7" max="7" width="23.85546875" customWidth="1"/>
    <col min="8" max="8" width="8.28515625" customWidth="1"/>
    <col min="9" max="9" width="12.7109375" customWidth="1"/>
    <col min="10" max="10" width="14.7109375" customWidth="1"/>
    <col min="11" max="11" width="8.7109375" customWidth="1"/>
    <col min="12" max="12" width="9.42578125" customWidth="1"/>
    <col min="13" max="13" width="8.5703125" customWidth="1"/>
    <col min="14" max="14" width="19.140625" customWidth="1"/>
  </cols>
  <sheetData>
    <row r="1" spans="2:16" ht="15.75" thickBot="1" x14ac:dyDescent="0.3">
      <c r="B1" s="10"/>
      <c r="C1" s="10"/>
      <c r="D1" s="11"/>
      <c r="E1" s="11"/>
      <c r="L1" s="13"/>
      <c r="M1" s="11"/>
      <c r="N1" s="227"/>
    </row>
    <row r="2" spans="2:16" ht="14.45" customHeight="1" x14ac:dyDescent="0.25">
      <c r="B2" s="10"/>
      <c r="C2" s="10"/>
      <c r="D2" s="11"/>
      <c r="E2" s="11"/>
      <c r="L2" s="13"/>
      <c r="M2" s="11"/>
      <c r="N2" s="659" t="s">
        <v>1845</v>
      </c>
    </row>
    <row r="3" spans="2:16" ht="72" customHeight="1" thickBot="1" x14ac:dyDescent="0.3">
      <c r="B3" s="10"/>
      <c r="C3" s="10"/>
      <c r="D3" s="11"/>
      <c r="E3" s="11"/>
      <c r="L3" s="13"/>
      <c r="M3" s="11"/>
      <c r="N3" s="669">
        <f>I21+I51</f>
        <v>62310.8</v>
      </c>
    </row>
    <row r="4" spans="2:16" s="238" customFormat="1" ht="19.149999999999999" customHeight="1" thickTop="1" thickBot="1" x14ac:dyDescent="0.25">
      <c r="B4" s="1014" t="s">
        <v>135</v>
      </c>
      <c r="C4" s="1016" t="s">
        <v>35</v>
      </c>
      <c r="D4" s="1016" t="s">
        <v>6</v>
      </c>
      <c r="E4" s="1016" t="s">
        <v>3</v>
      </c>
      <c r="F4" s="1016" t="s">
        <v>4</v>
      </c>
      <c r="G4" s="1016" t="s">
        <v>7</v>
      </c>
      <c r="H4" s="1016" t="s">
        <v>36</v>
      </c>
      <c r="I4" s="1060" t="s">
        <v>37</v>
      </c>
      <c r="J4" s="1060" t="s">
        <v>8</v>
      </c>
      <c r="K4" s="1062" t="s">
        <v>38</v>
      </c>
      <c r="L4" s="1063"/>
      <c r="M4" s="1063"/>
      <c r="N4" s="239"/>
      <c r="P4" s="619"/>
    </row>
    <row r="5" spans="2:16" s="238" customFormat="1" ht="14.45" customHeight="1" x14ac:dyDescent="0.2">
      <c r="B5" s="1015"/>
      <c r="C5" s="1017"/>
      <c r="D5" s="1017"/>
      <c r="E5" s="1017"/>
      <c r="F5" s="1017"/>
      <c r="G5" s="1017"/>
      <c r="H5" s="1017"/>
      <c r="I5" s="1061"/>
      <c r="J5" s="1061"/>
      <c r="K5" s="16" t="s">
        <v>11</v>
      </c>
      <c r="L5" s="16" t="s">
        <v>12</v>
      </c>
      <c r="M5" s="17" t="s">
        <v>13</v>
      </c>
      <c r="N5" s="239"/>
    </row>
    <row r="6" spans="2:16" s="235" customFormat="1" ht="12.75" customHeight="1" x14ac:dyDescent="0.25">
      <c r="B6" s="21" t="s">
        <v>42</v>
      </c>
      <c r="C6" s="20" t="s">
        <v>50</v>
      </c>
      <c r="D6" s="20" t="s">
        <v>19</v>
      </c>
      <c r="E6" s="20" t="s">
        <v>45</v>
      </c>
      <c r="F6" s="20" t="s">
        <v>45</v>
      </c>
      <c r="G6" s="21" t="s">
        <v>46</v>
      </c>
      <c r="H6" s="21" t="s">
        <v>47</v>
      </c>
      <c r="I6" s="23">
        <v>1800</v>
      </c>
      <c r="J6" s="21" t="s">
        <v>48</v>
      </c>
      <c r="K6" s="21"/>
      <c r="L6" s="21" t="s">
        <v>21</v>
      </c>
      <c r="M6" s="21"/>
    </row>
    <row r="7" spans="2:16" s="235" customFormat="1" ht="12.75" customHeight="1" x14ac:dyDescent="0.25">
      <c r="B7" s="21" t="s">
        <v>42</v>
      </c>
      <c r="C7" s="20" t="s">
        <v>700</v>
      </c>
      <c r="D7" s="19" t="s">
        <v>19</v>
      </c>
      <c r="E7" s="20" t="s">
        <v>45</v>
      </c>
      <c r="F7" s="20" t="s">
        <v>45</v>
      </c>
      <c r="G7" s="21" t="s">
        <v>46</v>
      </c>
      <c r="H7" s="21" t="s">
        <v>51</v>
      </c>
      <c r="I7" s="23">
        <v>50</v>
      </c>
      <c r="J7" s="21" t="s">
        <v>48</v>
      </c>
      <c r="K7" s="21"/>
      <c r="L7" s="21" t="s">
        <v>21</v>
      </c>
      <c r="M7" s="21"/>
    </row>
    <row r="8" spans="2:16" s="235" customFormat="1" ht="17.25" customHeight="1" x14ac:dyDescent="0.25">
      <c r="B8" s="21" t="s">
        <v>42</v>
      </c>
      <c r="C8" s="20" t="s">
        <v>299</v>
      </c>
      <c r="D8" s="19" t="s">
        <v>44</v>
      </c>
      <c r="E8" s="20" t="s">
        <v>45</v>
      </c>
      <c r="F8" s="20" t="s">
        <v>45</v>
      </c>
      <c r="G8" s="21" t="s">
        <v>46</v>
      </c>
      <c r="H8" s="21" t="s">
        <v>53</v>
      </c>
      <c r="I8" s="23">
        <v>1600</v>
      </c>
      <c r="J8" s="21" t="s">
        <v>48</v>
      </c>
      <c r="K8" s="21"/>
      <c r="L8" s="21" t="s">
        <v>21</v>
      </c>
      <c r="M8" s="21"/>
    </row>
    <row r="9" spans="2:16" s="235" customFormat="1" ht="15.75" customHeight="1" x14ac:dyDescent="0.25">
      <c r="B9" s="21" t="s">
        <v>42</v>
      </c>
      <c r="C9" s="20" t="s">
        <v>234</v>
      </c>
      <c r="D9" s="20" t="s">
        <v>66</v>
      </c>
      <c r="E9" s="20" t="s">
        <v>67</v>
      </c>
      <c r="F9" s="20" t="s">
        <v>699</v>
      </c>
      <c r="G9" s="21" t="s">
        <v>46</v>
      </c>
      <c r="H9" s="21" t="s">
        <v>153</v>
      </c>
      <c r="I9" s="23">
        <v>2500</v>
      </c>
      <c r="J9" s="21" t="s">
        <v>48</v>
      </c>
      <c r="K9" s="21" t="s">
        <v>21</v>
      </c>
      <c r="L9" s="21"/>
      <c r="M9" s="21"/>
    </row>
    <row r="10" spans="2:16" s="235" customFormat="1" ht="13.5" customHeight="1" x14ac:dyDescent="0.25">
      <c r="B10" s="21" t="s">
        <v>295</v>
      </c>
      <c r="C10" s="19" t="s">
        <v>698</v>
      </c>
      <c r="D10" s="20" t="s">
        <v>63</v>
      </c>
      <c r="E10" s="20" t="s">
        <v>45</v>
      </c>
      <c r="F10" s="20" t="s">
        <v>45</v>
      </c>
      <c r="G10" s="21" t="s">
        <v>46</v>
      </c>
      <c r="H10" s="21" t="s">
        <v>60</v>
      </c>
      <c r="I10" s="23">
        <v>600</v>
      </c>
      <c r="J10" s="21" t="s">
        <v>48</v>
      </c>
      <c r="K10" s="21" t="s">
        <v>21</v>
      </c>
      <c r="L10" s="21"/>
      <c r="M10" s="21"/>
    </row>
    <row r="11" spans="2:16" s="235" customFormat="1" x14ac:dyDescent="0.25">
      <c r="B11" s="21" t="s">
        <v>42</v>
      </c>
      <c r="C11" s="19" t="s">
        <v>89</v>
      </c>
      <c r="D11" s="20" t="s">
        <v>63</v>
      </c>
      <c r="E11" s="20" t="s">
        <v>454</v>
      </c>
      <c r="F11" s="20" t="s">
        <v>45</v>
      </c>
      <c r="G11" s="21" t="s">
        <v>46</v>
      </c>
      <c r="H11" s="21" t="s">
        <v>61</v>
      </c>
      <c r="I11" s="23">
        <v>850</v>
      </c>
      <c r="J11" s="21" t="s">
        <v>48</v>
      </c>
      <c r="K11" s="21"/>
      <c r="L11" s="21" t="s">
        <v>21</v>
      </c>
      <c r="M11" s="21"/>
    </row>
    <row r="12" spans="2:16" s="235" customFormat="1" x14ac:dyDescent="0.25">
      <c r="B12" s="237" t="s">
        <v>42</v>
      </c>
      <c r="C12" s="19" t="s">
        <v>50</v>
      </c>
      <c r="D12" s="20" t="s">
        <v>204</v>
      </c>
      <c r="E12" s="20" t="s">
        <v>45</v>
      </c>
      <c r="F12" s="20" t="s">
        <v>45</v>
      </c>
      <c r="G12" s="21" t="s">
        <v>46</v>
      </c>
      <c r="H12" s="21" t="s">
        <v>64</v>
      </c>
      <c r="I12" s="23">
        <v>1800</v>
      </c>
      <c r="J12" s="21" t="s">
        <v>48</v>
      </c>
      <c r="K12" s="21"/>
      <c r="L12" s="21"/>
      <c r="M12" s="21" t="s">
        <v>21</v>
      </c>
    </row>
    <row r="13" spans="2:16" s="235" customFormat="1" x14ac:dyDescent="0.25">
      <c r="B13" s="237" t="s">
        <v>42</v>
      </c>
      <c r="C13" s="19" t="s">
        <v>541</v>
      </c>
      <c r="D13" s="20" t="s">
        <v>56</v>
      </c>
      <c r="E13" s="20" t="s">
        <v>45</v>
      </c>
      <c r="F13" s="20" t="s">
        <v>45</v>
      </c>
      <c r="G13" s="21" t="s">
        <v>46</v>
      </c>
      <c r="H13" s="21" t="s">
        <v>68</v>
      </c>
      <c r="I13" s="23">
        <v>350</v>
      </c>
      <c r="J13" s="21" t="s">
        <v>48</v>
      </c>
      <c r="K13" s="21"/>
      <c r="L13" s="21" t="s">
        <v>21</v>
      </c>
      <c r="M13" s="21"/>
    </row>
    <row r="14" spans="2:16" s="235" customFormat="1" x14ac:dyDescent="0.25">
      <c r="B14" s="237" t="s">
        <v>42</v>
      </c>
      <c r="C14" s="19" t="s">
        <v>697</v>
      </c>
      <c r="D14" s="20" t="s">
        <v>19</v>
      </c>
      <c r="E14" s="20" t="s">
        <v>45</v>
      </c>
      <c r="F14" s="20" t="s">
        <v>45</v>
      </c>
      <c r="G14" s="21" t="s">
        <v>46</v>
      </c>
      <c r="H14" s="21" t="s">
        <v>70</v>
      </c>
      <c r="I14" s="23">
        <v>250</v>
      </c>
      <c r="J14" s="21" t="s">
        <v>48</v>
      </c>
      <c r="K14" s="21" t="s">
        <v>21</v>
      </c>
      <c r="L14" s="21"/>
      <c r="M14" s="21"/>
    </row>
    <row r="15" spans="2:16" s="235" customFormat="1" x14ac:dyDescent="0.25">
      <c r="B15" s="236" t="s">
        <v>696</v>
      </c>
      <c r="C15" s="80" t="s">
        <v>97</v>
      </c>
      <c r="D15" s="20" t="s">
        <v>63</v>
      </c>
      <c r="E15" s="80" t="s">
        <v>45</v>
      </c>
      <c r="F15" s="20" t="s">
        <v>45</v>
      </c>
      <c r="G15" s="21" t="s">
        <v>46</v>
      </c>
      <c r="H15" s="21" t="s">
        <v>72</v>
      </c>
      <c r="I15" s="23">
        <v>1900</v>
      </c>
      <c r="J15" s="21" t="s">
        <v>48</v>
      </c>
      <c r="K15" s="77"/>
      <c r="L15" s="21" t="s">
        <v>695</v>
      </c>
      <c r="M15" s="77"/>
    </row>
    <row r="16" spans="2:16" x14ac:dyDescent="0.25">
      <c r="B16" s="232" t="s">
        <v>42</v>
      </c>
      <c r="C16" s="234" t="s">
        <v>694</v>
      </c>
      <c r="D16" s="234" t="s">
        <v>212</v>
      </c>
      <c r="E16" s="234" t="s">
        <v>45</v>
      </c>
      <c r="F16" s="234" t="s">
        <v>45</v>
      </c>
      <c r="G16" s="140" t="s">
        <v>46</v>
      </c>
      <c r="H16" s="232" t="s">
        <v>99</v>
      </c>
      <c r="I16" s="233">
        <v>50</v>
      </c>
      <c r="J16" s="140" t="s">
        <v>48</v>
      </c>
      <c r="K16" s="232" t="s">
        <v>21</v>
      </c>
      <c r="L16" s="232"/>
      <c r="M16" s="232"/>
    </row>
    <row r="17" spans="2:14" x14ac:dyDescent="0.25">
      <c r="B17" s="228" t="s">
        <v>42</v>
      </c>
      <c r="C17" s="230" t="s">
        <v>530</v>
      </c>
      <c r="D17" s="230" t="s">
        <v>334</v>
      </c>
      <c r="E17" s="230" t="s">
        <v>45</v>
      </c>
      <c r="F17" s="230" t="s">
        <v>45</v>
      </c>
      <c r="G17" s="21" t="s">
        <v>46</v>
      </c>
      <c r="H17" s="228" t="s">
        <v>164</v>
      </c>
      <c r="I17" s="229">
        <v>150</v>
      </c>
      <c r="J17" s="21" t="s">
        <v>48</v>
      </c>
      <c r="K17" s="228" t="s">
        <v>21</v>
      </c>
      <c r="L17" s="228"/>
      <c r="M17" s="228"/>
    </row>
    <row r="18" spans="2:14" x14ac:dyDescent="0.25">
      <c r="B18" s="228" t="s">
        <v>54</v>
      </c>
      <c r="C18" s="230" t="s">
        <v>693</v>
      </c>
      <c r="D18" s="230" t="s">
        <v>66</v>
      </c>
      <c r="E18" s="230" t="s">
        <v>45</v>
      </c>
      <c r="F18" s="230" t="s">
        <v>45</v>
      </c>
      <c r="G18" s="21" t="s">
        <v>46</v>
      </c>
      <c r="H18" s="228" t="s">
        <v>166</v>
      </c>
      <c r="I18" s="229">
        <v>250</v>
      </c>
      <c r="J18" s="21" t="s">
        <v>48</v>
      </c>
      <c r="K18" s="228"/>
      <c r="L18" s="228" t="s">
        <v>21</v>
      </c>
      <c r="M18" s="228"/>
    </row>
    <row r="19" spans="2:14" x14ac:dyDescent="0.25">
      <c r="B19" s="228" t="s">
        <v>295</v>
      </c>
      <c r="C19" s="230" t="s">
        <v>374</v>
      </c>
      <c r="D19" s="230" t="s">
        <v>63</v>
      </c>
      <c r="E19" s="230" t="s">
        <v>45</v>
      </c>
      <c r="F19" s="230" t="s">
        <v>45</v>
      </c>
      <c r="G19" s="21" t="s">
        <v>46</v>
      </c>
      <c r="H19" s="228" t="s">
        <v>170</v>
      </c>
      <c r="I19" s="229">
        <v>150</v>
      </c>
      <c r="J19" s="21" t="s">
        <v>48</v>
      </c>
      <c r="K19" s="228"/>
      <c r="L19" s="228" t="s">
        <v>21</v>
      </c>
      <c r="M19" s="228"/>
    </row>
    <row r="20" spans="2:14" x14ac:dyDescent="0.25">
      <c r="B20" s="228" t="s">
        <v>42</v>
      </c>
      <c r="C20" s="230" t="s">
        <v>692</v>
      </c>
      <c r="D20" s="231" t="s">
        <v>206</v>
      </c>
      <c r="E20" s="230" t="s">
        <v>45</v>
      </c>
      <c r="F20" s="230" t="s">
        <v>45</v>
      </c>
      <c r="G20" s="21" t="s">
        <v>46</v>
      </c>
      <c r="H20" s="228" t="s">
        <v>691</v>
      </c>
      <c r="I20" s="229">
        <v>350</v>
      </c>
      <c r="J20" s="21" t="s">
        <v>48</v>
      </c>
      <c r="K20" s="228"/>
      <c r="L20" s="228" t="s">
        <v>21</v>
      </c>
      <c r="M20" s="228"/>
    </row>
    <row r="21" spans="2:14" x14ac:dyDescent="0.25">
      <c r="B21" s="894"/>
      <c r="C21" s="895"/>
      <c r="D21" s="896"/>
      <c r="E21" s="895"/>
      <c r="F21" s="895"/>
      <c r="G21" s="556"/>
      <c r="H21" s="894"/>
      <c r="I21" s="899">
        <f>SUM(I6:I20)</f>
        <v>12650</v>
      </c>
      <c r="J21" s="528"/>
      <c r="K21" s="897"/>
      <c r="L21" s="897"/>
      <c r="M21" s="898"/>
    </row>
    <row r="22" spans="2:14" ht="14.45" customHeight="1" x14ac:dyDescent="0.25">
      <c r="B22" s="988" t="s">
        <v>22</v>
      </c>
      <c r="C22" s="989"/>
      <c r="D22" s="989"/>
      <c r="E22" s="989"/>
      <c r="F22" s="989"/>
      <c r="G22" s="990"/>
      <c r="H22" s="997" t="s">
        <v>23</v>
      </c>
      <c r="I22" s="998"/>
      <c r="J22" s="998"/>
      <c r="K22" s="998"/>
      <c r="L22" s="998"/>
      <c r="M22" s="999"/>
      <c r="N22" s="227"/>
    </row>
    <row r="23" spans="2:14" x14ac:dyDescent="0.25">
      <c r="B23" s="991"/>
      <c r="C23" s="992"/>
      <c r="D23" s="992"/>
      <c r="E23" s="992"/>
      <c r="F23" s="992"/>
      <c r="G23" s="993"/>
      <c r="H23" s="1000"/>
      <c r="I23" s="1001"/>
      <c r="J23" s="1001"/>
      <c r="K23" s="1001"/>
      <c r="L23" s="1001"/>
      <c r="M23" s="1002"/>
      <c r="N23" s="31"/>
    </row>
    <row r="24" spans="2:14" x14ac:dyDescent="0.25">
      <c r="B24" s="991"/>
      <c r="C24" s="992"/>
      <c r="D24" s="992"/>
      <c r="E24" s="992"/>
      <c r="F24" s="992"/>
      <c r="G24" s="993"/>
      <c r="H24" s="1000"/>
      <c r="I24" s="1001"/>
      <c r="J24" s="1001"/>
      <c r="K24" s="1001"/>
      <c r="L24" s="1001"/>
      <c r="M24" s="1002"/>
    </row>
    <row r="25" spans="2:14" x14ac:dyDescent="0.25">
      <c r="B25" s="994"/>
      <c r="C25" s="995"/>
      <c r="D25" s="995"/>
      <c r="E25" s="995"/>
      <c r="F25" s="995"/>
      <c r="G25" s="996"/>
      <c r="H25" s="1003"/>
      <c r="I25" s="1004"/>
      <c r="J25" s="1004"/>
      <c r="K25" s="1004"/>
      <c r="L25" s="1004"/>
      <c r="M25" s="1005"/>
    </row>
    <row r="26" spans="2:14" x14ac:dyDescent="0.25">
      <c r="K26" s="33"/>
      <c r="L26" s="33"/>
      <c r="M26" s="33"/>
    </row>
    <row r="27" spans="2:14" x14ac:dyDescent="0.25">
      <c r="N27" s="33"/>
    </row>
    <row r="29" spans="2:14" x14ac:dyDescent="0.25">
      <c r="B29" s="11"/>
      <c r="C29" s="10"/>
      <c r="D29" s="11"/>
      <c r="E29" s="11"/>
      <c r="F29" s="11"/>
      <c r="G29" s="11"/>
      <c r="H29" s="11"/>
      <c r="I29" s="11"/>
      <c r="J29" s="11"/>
    </row>
    <row r="30" spans="2:14" x14ac:dyDescent="0.25">
      <c r="B30" s="11"/>
      <c r="C30" s="10"/>
      <c r="D30" s="11"/>
      <c r="E30" s="11"/>
      <c r="F30" s="11"/>
      <c r="G30" s="11"/>
      <c r="H30" s="11"/>
      <c r="I30" s="11"/>
      <c r="J30" s="11"/>
    </row>
    <row r="37" spans="2:15" ht="14.45" customHeight="1" x14ac:dyDescent="0.25">
      <c r="B37" s="10"/>
      <c r="C37" s="10"/>
      <c r="D37" s="11"/>
      <c r="E37" s="11"/>
      <c r="L37" s="13"/>
      <c r="M37" s="11"/>
      <c r="N37" s="227"/>
      <c r="O37" s="227"/>
    </row>
    <row r="38" spans="2:15" ht="72" customHeight="1" x14ac:dyDescent="0.25">
      <c r="B38" s="10"/>
      <c r="C38" s="10"/>
      <c r="D38" s="11"/>
      <c r="E38" s="11"/>
      <c r="L38" s="13"/>
      <c r="M38" s="11"/>
      <c r="N38" s="227"/>
      <c r="O38" s="227"/>
    </row>
    <row r="39" spans="2:15" ht="8.25" customHeight="1" thickBot="1" x14ac:dyDescent="0.3">
      <c r="B39" s="10"/>
      <c r="C39" s="10"/>
      <c r="D39" s="11"/>
      <c r="E39" s="11"/>
      <c r="L39" s="13"/>
      <c r="M39" s="11"/>
      <c r="N39" s="227"/>
      <c r="O39" s="227"/>
    </row>
    <row r="40" spans="2:15" s="238" customFormat="1" ht="22.5" customHeight="1" x14ac:dyDescent="0.2">
      <c r="B40" s="1139" t="s">
        <v>701</v>
      </c>
      <c r="C40" s="1137" t="s">
        <v>35</v>
      </c>
      <c r="D40" s="1137" t="s">
        <v>6</v>
      </c>
      <c r="E40" s="1137" t="s">
        <v>3</v>
      </c>
      <c r="F40" s="1137" t="s">
        <v>4</v>
      </c>
      <c r="G40" s="1137" t="s">
        <v>7</v>
      </c>
      <c r="H40" s="1137" t="s">
        <v>36</v>
      </c>
      <c r="I40" s="1137" t="s">
        <v>37</v>
      </c>
      <c r="J40" s="1175" t="s">
        <v>8</v>
      </c>
      <c r="K40" s="1142" t="s">
        <v>38</v>
      </c>
      <c r="L40" s="1142"/>
      <c r="M40" s="1143"/>
      <c r="N40" s="239"/>
      <c r="O40" s="239"/>
    </row>
    <row r="41" spans="2:15" x14ac:dyDescent="0.25">
      <c r="B41" s="1117"/>
      <c r="C41" s="1017"/>
      <c r="D41" s="1017"/>
      <c r="E41" s="1017"/>
      <c r="F41" s="1017"/>
      <c r="G41" s="1017"/>
      <c r="H41" s="1017"/>
      <c r="I41" s="1017"/>
      <c r="J41" s="1010"/>
      <c r="K41" s="35" t="s">
        <v>11</v>
      </c>
      <c r="L41" s="35" t="s">
        <v>12</v>
      </c>
      <c r="M41" s="242" t="s">
        <v>13</v>
      </c>
      <c r="N41" s="240"/>
      <c r="O41" s="240"/>
    </row>
    <row r="42" spans="2:15" s="235" customFormat="1" x14ac:dyDescent="0.25">
      <c r="B42" s="243" t="s">
        <v>42</v>
      </c>
      <c r="C42" s="24" t="s">
        <v>79</v>
      </c>
      <c r="D42" s="20" t="s">
        <v>63</v>
      </c>
      <c r="E42" s="20" t="s">
        <v>102</v>
      </c>
      <c r="F42" s="20" t="s">
        <v>592</v>
      </c>
      <c r="G42" s="21" t="s">
        <v>702</v>
      </c>
      <c r="H42" s="21" t="s">
        <v>47</v>
      </c>
      <c r="I42" s="23">
        <v>9280</v>
      </c>
      <c r="J42" s="21" t="s">
        <v>48</v>
      </c>
      <c r="K42" s="21" t="s">
        <v>21</v>
      </c>
      <c r="L42" s="21"/>
      <c r="M42" s="244"/>
      <c r="N42" s="748">
        <v>41264</v>
      </c>
    </row>
    <row r="43" spans="2:15" s="235" customFormat="1" x14ac:dyDescent="0.25">
      <c r="B43" s="243" t="s">
        <v>42</v>
      </c>
      <c r="C43" s="24" t="s">
        <v>82</v>
      </c>
      <c r="D43" s="20" t="s">
        <v>63</v>
      </c>
      <c r="E43" s="20" t="s">
        <v>324</v>
      </c>
      <c r="F43" s="20" t="s">
        <v>45</v>
      </c>
      <c r="G43" s="21">
        <v>11100035196</v>
      </c>
      <c r="H43" s="21" t="s">
        <v>51</v>
      </c>
      <c r="I43" s="23">
        <v>150</v>
      </c>
      <c r="J43" s="21" t="s">
        <v>48</v>
      </c>
      <c r="K43" s="21" t="s">
        <v>21</v>
      </c>
      <c r="L43" s="21"/>
      <c r="M43" s="244"/>
    </row>
    <row r="44" spans="2:15" s="235" customFormat="1" x14ac:dyDescent="0.25">
      <c r="B44" s="243" t="s">
        <v>42</v>
      </c>
      <c r="C44" s="24" t="s">
        <v>84</v>
      </c>
      <c r="D44" s="20" t="s">
        <v>63</v>
      </c>
      <c r="E44" s="20" t="s">
        <v>386</v>
      </c>
      <c r="F44" s="20" t="s">
        <v>703</v>
      </c>
      <c r="G44" s="21" t="s">
        <v>46</v>
      </c>
      <c r="H44" s="21" t="s">
        <v>53</v>
      </c>
      <c r="I44" s="23">
        <v>50</v>
      </c>
      <c r="J44" s="21" t="s">
        <v>48</v>
      </c>
      <c r="K44" s="21" t="s">
        <v>21</v>
      </c>
      <c r="L44" s="21"/>
      <c r="M44" s="244"/>
    </row>
    <row r="45" spans="2:15" s="235" customFormat="1" x14ac:dyDescent="0.25">
      <c r="B45" s="243" t="s">
        <v>42</v>
      </c>
      <c r="C45" s="24" t="s">
        <v>86</v>
      </c>
      <c r="D45" s="20" t="s">
        <v>63</v>
      </c>
      <c r="E45" s="20" t="s">
        <v>324</v>
      </c>
      <c r="F45" s="20" t="s">
        <v>45</v>
      </c>
      <c r="G45" s="21">
        <v>148038</v>
      </c>
      <c r="H45" s="21" t="s">
        <v>704</v>
      </c>
      <c r="I45" s="23">
        <v>950</v>
      </c>
      <c r="J45" s="21" t="s">
        <v>48</v>
      </c>
      <c r="K45" s="21"/>
      <c r="L45" s="21"/>
      <c r="M45" s="244" t="s">
        <v>21</v>
      </c>
    </row>
    <row r="46" spans="2:15" s="235" customFormat="1" x14ac:dyDescent="0.25">
      <c r="B46" s="243" t="s">
        <v>42</v>
      </c>
      <c r="C46" s="24" t="s">
        <v>114</v>
      </c>
      <c r="D46" s="20" t="s">
        <v>63</v>
      </c>
      <c r="E46" s="20" t="s">
        <v>705</v>
      </c>
      <c r="F46" s="20" t="s">
        <v>45</v>
      </c>
      <c r="G46" s="21" t="s">
        <v>46</v>
      </c>
      <c r="H46" s="21" t="s">
        <v>60</v>
      </c>
      <c r="I46" s="23">
        <v>3200</v>
      </c>
      <c r="J46" s="21" t="s">
        <v>48</v>
      </c>
      <c r="K46" s="21" t="s">
        <v>21</v>
      </c>
      <c r="L46" s="21"/>
      <c r="M46" s="244"/>
    </row>
    <row r="47" spans="2:15" s="235" customFormat="1" x14ac:dyDescent="0.25">
      <c r="B47" s="243" t="s">
        <v>42</v>
      </c>
      <c r="C47" s="24" t="s">
        <v>258</v>
      </c>
      <c r="D47" s="20" t="s">
        <v>706</v>
      </c>
      <c r="E47" s="20" t="s">
        <v>116</v>
      </c>
      <c r="F47" s="20" t="s">
        <v>45</v>
      </c>
      <c r="G47" s="21" t="s">
        <v>46</v>
      </c>
      <c r="H47" s="21" t="s">
        <v>707</v>
      </c>
      <c r="I47" s="23">
        <v>2200</v>
      </c>
      <c r="J47" s="21" t="s">
        <v>708</v>
      </c>
      <c r="K47" s="21"/>
      <c r="L47" s="21"/>
      <c r="M47" s="244" t="s">
        <v>21</v>
      </c>
    </row>
    <row r="48" spans="2:15" x14ac:dyDescent="0.25">
      <c r="B48" s="245" t="s">
        <v>78</v>
      </c>
      <c r="C48" s="728" t="s">
        <v>258</v>
      </c>
      <c r="D48" s="234" t="s">
        <v>63</v>
      </c>
      <c r="E48" s="234" t="s">
        <v>116</v>
      </c>
      <c r="F48" s="234"/>
      <c r="G48" s="232" t="s">
        <v>709</v>
      </c>
      <c r="H48" s="232" t="s">
        <v>500</v>
      </c>
      <c r="I48" s="729">
        <v>2200</v>
      </c>
      <c r="J48" s="232" t="s">
        <v>708</v>
      </c>
      <c r="K48" s="232"/>
      <c r="L48" s="728"/>
      <c r="M48" s="730" t="s">
        <v>21</v>
      </c>
    </row>
    <row r="49" spans="2:14" x14ac:dyDescent="0.25">
      <c r="B49" s="727" t="s">
        <v>42</v>
      </c>
      <c r="C49" s="731" t="s">
        <v>1940</v>
      </c>
      <c r="D49" s="230"/>
      <c r="E49" s="230" t="s">
        <v>1941</v>
      </c>
      <c r="F49" s="230">
        <v>328</v>
      </c>
      <c r="G49" s="228"/>
      <c r="H49" s="228"/>
      <c r="I49" s="732">
        <v>12949</v>
      </c>
      <c r="J49" s="228"/>
      <c r="K49" s="228"/>
      <c r="L49" s="731"/>
      <c r="M49" s="228"/>
      <c r="N49" s="721">
        <v>43783</v>
      </c>
    </row>
    <row r="50" spans="2:14" ht="15.75" thickBot="1" x14ac:dyDescent="0.3">
      <c r="B50" s="758" t="s">
        <v>42</v>
      </c>
      <c r="C50" s="757" t="s">
        <v>312</v>
      </c>
      <c r="D50" s="249" t="s">
        <v>63</v>
      </c>
      <c r="E50" s="249" t="s">
        <v>313</v>
      </c>
      <c r="F50" s="249" t="s">
        <v>314</v>
      </c>
      <c r="G50" s="250" t="s">
        <v>710</v>
      </c>
      <c r="H50" s="250" t="s">
        <v>68</v>
      </c>
      <c r="I50" s="269">
        <v>18681.8</v>
      </c>
      <c r="J50" s="251" t="s">
        <v>48</v>
      </c>
      <c r="K50" s="250" t="s">
        <v>119</v>
      </c>
      <c r="L50" s="250"/>
      <c r="M50" s="252"/>
    </row>
    <row r="51" spans="2:14" ht="15.75" thickBot="1" x14ac:dyDescent="0.3">
      <c r="B51" s="890"/>
      <c r="C51" s="891"/>
      <c r="D51" s="492"/>
      <c r="E51" s="492"/>
      <c r="F51" s="492"/>
      <c r="G51" s="240"/>
      <c r="H51" s="240"/>
      <c r="I51" s="893">
        <f>SUM(I42:I50)</f>
        <v>49660.800000000003</v>
      </c>
      <c r="J51" s="44"/>
      <c r="K51" s="240"/>
      <c r="L51" s="240"/>
      <c r="M51" s="892"/>
    </row>
    <row r="52" spans="2:14" ht="15" customHeight="1" x14ac:dyDescent="0.25">
      <c r="B52" s="1150" t="s">
        <v>22</v>
      </c>
      <c r="C52" s="1151"/>
      <c r="D52" s="1151"/>
      <c r="E52" s="1151"/>
      <c r="F52" s="1152"/>
      <c r="G52" s="1158" t="s">
        <v>23</v>
      </c>
      <c r="H52" s="1159"/>
      <c r="I52" s="1159"/>
      <c r="J52" s="1159"/>
      <c r="K52" s="1159"/>
      <c r="L52" s="1159"/>
      <c r="M52" s="1160"/>
    </row>
    <row r="53" spans="2:14" x14ac:dyDescent="0.25">
      <c r="B53" s="1153"/>
      <c r="C53" s="992"/>
      <c r="D53" s="992"/>
      <c r="E53" s="992"/>
      <c r="F53" s="1154"/>
      <c r="G53" s="1161"/>
      <c r="H53" s="1001"/>
      <c r="I53" s="1001"/>
      <c r="J53" s="1001"/>
      <c r="K53" s="1001"/>
      <c r="L53" s="1001"/>
      <c r="M53" s="1162"/>
      <c r="N53" s="227"/>
    </row>
    <row r="54" spans="2:14" x14ac:dyDescent="0.25">
      <c r="B54" s="1153"/>
      <c r="C54" s="992"/>
      <c r="D54" s="992"/>
      <c r="E54" s="992"/>
      <c r="F54" s="1154"/>
      <c r="G54" s="1161"/>
      <c r="H54" s="1001"/>
      <c r="I54" s="1001"/>
      <c r="J54" s="1001"/>
      <c r="K54" s="1001"/>
      <c r="L54" s="1001"/>
      <c r="M54" s="1162"/>
      <c r="N54" s="31"/>
    </row>
    <row r="55" spans="2:14" ht="15.75" thickBot="1" x14ac:dyDescent="0.3">
      <c r="B55" s="1155"/>
      <c r="C55" s="1156"/>
      <c r="D55" s="1156"/>
      <c r="E55" s="1156"/>
      <c r="F55" s="1157"/>
      <c r="G55" s="1163"/>
      <c r="H55" s="1164"/>
      <c r="I55" s="1164"/>
      <c r="J55" s="1164"/>
      <c r="K55" s="1164"/>
      <c r="L55" s="1164"/>
      <c r="M55" s="1165"/>
    </row>
    <row r="58" spans="2:14" x14ac:dyDescent="0.25">
      <c r="K58" s="33"/>
      <c r="L58" s="33"/>
      <c r="M58" s="33"/>
      <c r="N58" s="33"/>
    </row>
    <row r="61" spans="2:14" x14ac:dyDescent="0.25">
      <c r="B61" s="11"/>
      <c r="C61" s="10"/>
      <c r="D61" s="11"/>
      <c r="E61" s="11"/>
      <c r="F61" s="11"/>
      <c r="G61" s="11"/>
      <c r="H61" s="11"/>
      <c r="I61" s="11"/>
      <c r="J61" s="11"/>
    </row>
    <row r="62" spans="2:14" x14ac:dyDescent="0.25">
      <c r="B62" s="11"/>
      <c r="C62" s="10"/>
      <c r="D62" s="11"/>
      <c r="E62" s="11"/>
      <c r="F62" s="11"/>
      <c r="G62" s="11"/>
      <c r="H62" s="11"/>
      <c r="I62" s="11"/>
      <c r="J62" s="11"/>
    </row>
    <row r="67" spans="2:13" x14ac:dyDescent="0.25">
      <c r="B67" s="10"/>
      <c r="C67" s="10"/>
      <c r="D67" s="576"/>
      <c r="E67" s="576"/>
      <c r="L67" s="13"/>
      <c r="M67" s="576"/>
    </row>
    <row r="68" spans="2:13" x14ac:dyDescent="0.25">
      <c r="B68" s="10"/>
      <c r="C68" s="10"/>
      <c r="D68" s="576"/>
      <c r="E68" s="576"/>
      <c r="L68" s="13"/>
      <c r="M68" s="576"/>
    </row>
    <row r="69" spans="2:13" ht="72" customHeight="1" thickBot="1" x14ac:dyDescent="0.3">
      <c r="B69" s="10"/>
      <c r="C69" s="10"/>
      <c r="D69" s="576"/>
      <c r="E69" s="576"/>
      <c r="L69" s="13"/>
      <c r="M69" s="576"/>
    </row>
    <row r="70" spans="2:13" ht="16.5" customHeight="1" thickTop="1" thickBot="1" x14ac:dyDescent="0.3">
      <c r="B70" s="1014" t="s">
        <v>377</v>
      </c>
      <c r="C70" s="1016" t="s">
        <v>2040</v>
      </c>
      <c r="D70" s="1071" t="s">
        <v>2</v>
      </c>
      <c r="E70" s="1118"/>
      <c r="F70" s="1016" t="s">
        <v>5</v>
      </c>
      <c r="G70" s="1016" t="s">
        <v>6</v>
      </c>
      <c r="H70" s="1175" t="s">
        <v>2041</v>
      </c>
      <c r="I70" s="1176"/>
      <c r="J70" s="1137" t="s">
        <v>76</v>
      </c>
      <c r="K70" s="1172" t="s">
        <v>38</v>
      </c>
      <c r="L70" s="1173"/>
      <c r="M70" s="1174"/>
    </row>
    <row r="71" spans="2:13" ht="25.5" x14ac:dyDescent="0.25">
      <c r="B71" s="1144"/>
      <c r="C71" s="1120"/>
      <c r="D71" s="1179"/>
      <c r="E71" s="1180"/>
      <c r="F71" s="1120"/>
      <c r="G71" s="1120"/>
      <c r="H71" s="1177"/>
      <c r="I71" s="1178"/>
      <c r="J71" s="1120"/>
      <c r="K71" s="16" t="s">
        <v>39</v>
      </c>
      <c r="L71" s="920" t="s">
        <v>40</v>
      </c>
      <c r="M71" s="921" t="s">
        <v>41</v>
      </c>
    </row>
    <row r="72" spans="2:13" ht="44.25" customHeight="1" x14ac:dyDescent="0.25">
      <c r="B72" s="922" t="s">
        <v>42</v>
      </c>
      <c r="C72" s="720" t="s">
        <v>2042</v>
      </c>
      <c r="D72" s="1166"/>
      <c r="E72" s="1166"/>
      <c r="F72" s="922" t="s">
        <v>2046</v>
      </c>
      <c r="G72" s="922" t="s">
        <v>2043</v>
      </c>
      <c r="H72" s="1166" t="s">
        <v>2044</v>
      </c>
      <c r="I72" s="1166"/>
      <c r="J72" s="922" t="s">
        <v>48</v>
      </c>
      <c r="K72" s="922" t="s">
        <v>21</v>
      </c>
      <c r="L72" s="922"/>
      <c r="M72" s="922"/>
    </row>
    <row r="73" spans="2:13" x14ac:dyDescent="0.25">
      <c r="B73" s="1169" t="s">
        <v>42</v>
      </c>
      <c r="C73" s="1167" t="s">
        <v>2045</v>
      </c>
      <c r="D73" s="1169"/>
      <c r="E73" s="1169"/>
      <c r="F73" s="1166" t="s">
        <v>2046</v>
      </c>
      <c r="G73" s="1169" t="s">
        <v>2043</v>
      </c>
      <c r="H73" s="1167" t="s">
        <v>2047</v>
      </c>
      <c r="I73" s="1167"/>
      <c r="J73" s="1166" t="s">
        <v>48</v>
      </c>
      <c r="K73" s="1167" t="s">
        <v>21</v>
      </c>
      <c r="L73" s="1168"/>
      <c r="M73" s="1168"/>
    </row>
    <row r="74" spans="2:13" x14ac:dyDescent="0.25">
      <c r="B74" s="1169"/>
      <c r="C74" s="1167"/>
      <c r="D74" s="1169"/>
      <c r="E74" s="1169"/>
      <c r="F74" s="1166"/>
      <c r="G74" s="1169"/>
      <c r="H74" s="1167"/>
      <c r="I74" s="1167"/>
      <c r="J74" s="1166"/>
      <c r="K74" s="1167"/>
      <c r="L74" s="1168"/>
      <c r="M74" s="1168"/>
    </row>
    <row r="75" spans="2:13" ht="30.75" thickBot="1" x14ac:dyDescent="0.3">
      <c r="B75" s="923" t="s">
        <v>42</v>
      </c>
      <c r="C75" s="924" t="s">
        <v>2042</v>
      </c>
      <c r="D75" s="1171"/>
      <c r="E75" s="1171"/>
      <c r="F75" s="923" t="s">
        <v>2046</v>
      </c>
      <c r="G75" s="923" t="s">
        <v>2043</v>
      </c>
      <c r="H75" s="1170" t="s">
        <v>2047</v>
      </c>
      <c r="I75" s="1170"/>
      <c r="J75" s="923" t="s">
        <v>48</v>
      </c>
      <c r="K75" s="923" t="s">
        <v>21</v>
      </c>
      <c r="L75" s="923"/>
      <c r="M75" s="923"/>
    </row>
    <row r="76" spans="2:13" x14ac:dyDescent="0.25">
      <c r="B76" s="1150" t="s">
        <v>22</v>
      </c>
      <c r="C76" s="1151"/>
      <c r="D76" s="1151"/>
      <c r="E76" s="1151"/>
      <c r="F76" s="1152"/>
      <c r="G76" s="1158" t="s">
        <v>23</v>
      </c>
      <c r="H76" s="1159"/>
      <c r="I76" s="1159"/>
      <c r="J76" s="1159"/>
      <c r="K76" s="1159"/>
      <c r="L76" s="1159"/>
      <c r="M76" s="1160"/>
    </row>
    <row r="77" spans="2:13" x14ac:dyDescent="0.25">
      <c r="B77" s="1153"/>
      <c r="C77" s="992"/>
      <c r="D77" s="992"/>
      <c r="E77" s="992"/>
      <c r="F77" s="1154"/>
      <c r="G77" s="1161"/>
      <c r="H77" s="1001"/>
      <c r="I77" s="1001"/>
      <c r="J77" s="1001"/>
      <c r="K77" s="1001"/>
      <c r="L77" s="1001"/>
      <c r="M77" s="1162"/>
    </row>
    <row r="78" spans="2:13" x14ac:dyDescent="0.25">
      <c r="B78" s="1153"/>
      <c r="C78" s="992"/>
      <c r="D78" s="992"/>
      <c r="E78" s="992"/>
      <c r="F78" s="1154"/>
      <c r="G78" s="1161"/>
      <c r="H78" s="1001"/>
      <c r="I78" s="1001"/>
      <c r="J78" s="1001"/>
      <c r="K78" s="1001"/>
      <c r="L78" s="1001"/>
      <c r="M78" s="1162"/>
    </row>
    <row r="79" spans="2:13" ht="15.75" thickBot="1" x14ac:dyDescent="0.3">
      <c r="B79" s="1155"/>
      <c r="C79" s="1156"/>
      <c r="D79" s="1156"/>
      <c r="E79" s="1156"/>
      <c r="F79" s="1157"/>
      <c r="G79" s="1163"/>
      <c r="H79" s="1164"/>
      <c r="I79" s="1164"/>
      <c r="J79" s="1164"/>
      <c r="K79" s="1164"/>
      <c r="L79" s="1164"/>
      <c r="M79" s="1165"/>
    </row>
    <row r="82" spans="2:13" x14ac:dyDescent="0.25">
      <c r="K82" s="33"/>
      <c r="L82" s="33"/>
      <c r="M82" s="33"/>
    </row>
    <row r="85" spans="2:13" x14ac:dyDescent="0.25">
      <c r="B85" s="576"/>
      <c r="C85" s="10"/>
      <c r="D85" s="576"/>
      <c r="E85" s="576"/>
      <c r="F85" s="576"/>
      <c r="G85" s="576"/>
      <c r="H85" s="576"/>
      <c r="I85" s="576"/>
      <c r="J85" s="576"/>
    </row>
    <row r="86" spans="2:13" x14ac:dyDescent="0.25">
      <c r="B86" s="576"/>
      <c r="C86" s="10"/>
      <c r="D86" s="576"/>
      <c r="E86" s="576"/>
      <c r="F86" s="576"/>
      <c r="G86" s="576"/>
      <c r="H86" s="576"/>
      <c r="I86" s="576"/>
      <c r="J86" s="576"/>
    </row>
  </sheetData>
  <mergeCells count="48">
    <mergeCell ref="K4:M4"/>
    <mergeCell ref="B4:B5"/>
    <mergeCell ref="C4:C5"/>
    <mergeCell ref="D4:D5"/>
    <mergeCell ref="E4:E5"/>
    <mergeCell ref="F4:F5"/>
    <mergeCell ref="J4:J5"/>
    <mergeCell ref="G4:G5"/>
    <mergeCell ref="J40:J41"/>
    <mergeCell ref="K40:M40"/>
    <mergeCell ref="B52:F55"/>
    <mergeCell ref="G52:M55"/>
    <mergeCell ref="H4:H5"/>
    <mergeCell ref="I4:I5"/>
    <mergeCell ref="B40:B41"/>
    <mergeCell ref="C40:C41"/>
    <mergeCell ref="D40:D41"/>
    <mergeCell ref="E40:E41"/>
    <mergeCell ref="F40:F41"/>
    <mergeCell ref="G40:G41"/>
    <mergeCell ref="H40:H41"/>
    <mergeCell ref="I40:I41"/>
    <mergeCell ref="B22:G25"/>
    <mergeCell ref="H22:M25"/>
    <mergeCell ref="K70:M70"/>
    <mergeCell ref="G70:G71"/>
    <mergeCell ref="B70:B71"/>
    <mergeCell ref="C70:C71"/>
    <mergeCell ref="F70:F71"/>
    <mergeCell ref="H70:I71"/>
    <mergeCell ref="D70:E71"/>
    <mergeCell ref="D72:E72"/>
    <mergeCell ref="H72:I72"/>
    <mergeCell ref="J70:J71"/>
    <mergeCell ref="H75:I75"/>
    <mergeCell ref="D75:E75"/>
    <mergeCell ref="B76:F79"/>
    <mergeCell ref="G76:M79"/>
    <mergeCell ref="J73:J74"/>
    <mergeCell ref="K73:K74"/>
    <mergeCell ref="L73:L74"/>
    <mergeCell ref="M73:M74"/>
    <mergeCell ref="B73:B74"/>
    <mergeCell ref="C73:C74"/>
    <mergeCell ref="D73:E74"/>
    <mergeCell ref="F73:F74"/>
    <mergeCell ref="G73:G74"/>
    <mergeCell ref="H73:I74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Página 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zoomScale="110" zoomScaleNormal="110" workbookViewId="0">
      <selection activeCell="P69" sqref="P69"/>
    </sheetView>
  </sheetViews>
  <sheetFormatPr baseColWidth="10" defaultRowHeight="15" x14ac:dyDescent="0.25"/>
  <cols>
    <col min="2" max="2" width="24.7109375" customWidth="1"/>
    <col min="6" max="6" width="13.28515625" bestFit="1" customWidth="1"/>
    <col min="8" max="8" width="11.42578125" style="12"/>
    <col min="9" max="9" width="15.7109375" customWidth="1"/>
    <col min="10" max="10" width="9.28515625" customWidth="1"/>
    <col min="11" max="11" width="10.42578125" customWidth="1"/>
    <col min="12" max="12" width="9.28515625" customWidth="1"/>
  </cols>
  <sheetData>
    <row r="1" spans="1:14" ht="19.5" customHeight="1" x14ac:dyDescent="0.25"/>
    <row r="2" spans="1:14" ht="72" customHeight="1" x14ac:dyDescent="0.25">
      <c r="A2" s="11"/>
      <c r="B2" s="10"/>
      <c r="C2" s="11"/>
      <c r="D2" s="11"/>
      <c r="E2" s="11"/>
      <c r="F2" s="11"/>
      <c r="G2" s="11"/>
      <c r="H2" s="254"/>
      <c r="I2" s="11"/>
    </row>
    <row r="3" spans="1:14" ht="2.25" customHeight="1" thickBot="1" x14ac:dyDescent="0.3">
      <c r="A3" s="11"/>
      <c r="B3" s="10"/>
      <c r="C3" s="11"/>
      <c r="D3" s="11"/>
      <c r="E3" s="11"/>
      <c r="F3" s="11"/>
      <c r="G3" s="11"/>
      <c r="H3" s="254"/>
      <c r="I3" s="11"/>
    </row>
    <row r="4" spans="1:14" s="238" customFormat="1" ht="19.149999999999999" customHeight="1" thickTop="1" thickBot="1" x14ac:dyDescent="0.25">
      <c r="A4" s="1014" t="s">
        <v>135</v>
      </c>
      <c r="B4" s="1016" t="s">
        <v>35</v>
      </c>
      <c r="C4" s="1016" t="s">
        <v>6</v>
      </c>
      <c r="D4" s="1016" t="s">
        <v>3</v>
      </c>
      <c r="E4" s="1016" t="s">
        <v>4</v>
      </c>
      <c r="F4" s="1016" t="s">
        <v>7</v>
      </c>
      <c r="G4" s="1016" t="s">
        <v>36</v>
      </c>
      <c r="H4" s="1007" t="s">
        <v>75</v>
      </c>
      <c r="I4" s="1016" t="s">
        <v>8</v>
      </c>
      <c r="J4" s="1062" t="s">
        <v>38</v>
      </c>
      <c r="K4" s="1063"/>
      <c r="L4" s="1190"/>
      <c r="N4" s="668" t="s">
        <v>1845</v>
      </c>
    </row>
    <row r="5" spans="1:14" s="238" customFormat="1" ht="20.25" customHeight="1" thickBot="1" x14ac:dyDescent="0.25">
      <c r="A5" s="1144"/>
      <c r="B5" s="1120"/>
      <c r="C5" s="1120"/>
      <c r="D5" s="1120"/>
      <c r="E5" s="1120"/>
      <c r="F5" s="1017"/>
      <c r="G5" s="1017"/>
      <c r="H5" s="1008"/>
      <c r="I5" s="1120"/>
      <c r="J5" s="16" t="s">
        <v>39</v>
      </c>
      <c r="K5" s="16" t="s">
        <v>40</v>
      </c>
      <c r="L5" s="16" t="s">
        <v>41</v>
      </c>
      <c r="N5" s="669">
        <f>H24+H61</f>
        <v>31000</v>
      </c>
    </row>
    <row r="6" spans="1:14" s="238" customFormat="1" ht="16.5" customHeight="1" x14ac:dyDescent="0.2">
      <c r="A6" s="225"/>
      <c r="B6" s="222"/>
      <c r="C6" s="1006" t="s">
        <v>739</v>
      </c>
      <c r="D6" s="1006"/>
      <c r="E6" s="1006"/>
      <c r="F6" s="1006"/>
      <c r="G6" s="1006"/>
      <c r="H6" s="1006"/>
      <c r="I6" s="1006"/>
      <c r="J6" s="222"/>
      <c r="K6" s="222"/>
      <c r="L6" s="222"/>
    </row>
    <row r="7" spans="1:14" x14ac:dyDescent="0.25">
      <c r="A7" s="77" t="s">
        <v>42</v>
      </c>
      <c r="B7" s="145" t="s">
        <v>79</v>
      </c>
      <c r="C7" s="80" t="s">
        <v>63</v>
      </c>
      <c r="D7" s="80" t="s">
        <v>80</v>
      </c>
      <c r="E7" s="80" t="s">
        <v>45</v>
      </c>
      <c r="F7" s="77" t="s">
        <v>325</v>
      </c>
      <c r="G7" s="77" t="s">
        <v>735</v>
      </c>
      <c r="H7" s="82">
        <v>0</v>
      </c>
      <c r="I7" s="77" t="s">
        <v>48</v>
      </c>
      <c r="J7" s="77"/>
      <c r="K7" s="77"/>
      <c r="L7" s="77" t="s">
        <v>21</v>
      </c>
    </row>
    <row r="8" spans="1:14" x14ac:dyDescent="0.25">
      <c r="A8" s="77" t="s">
        <v>42</v>
      </c>
      <c r="B8" s="145" t="s">
        <v>79</v>
      </c>
      <c r="C8" s="80" t="s">
        <v>63</v>
      </c>
      <c r="D8" s="80" t="s">
        <v>80</v>
      </c>
      <c r="E8" s="80" t="s">
        <v>45</v>
      </c>
      <c r="F8" s="77" t="s">
        <v>325</v>
      </c>
      <c r="G8" s="77" t="s">
        <v>735</v>
      </c>
      <c r="H8" s="82">
        <v>0</v>
      </c>
      <c r="I8" s="77" t="s">
        <v>48</v>
      </c>
      <c r="J8" s="77"/>
      <c r="K8" s="77"/>
      <c r="L8" s="77" t="s">
        <v>21</v>
      </c>
    </row>
    <row r="9" spans="1:14" x14ac:dyDescent="0.25">
      <c r="A9" s="77" t="s">
        <v>42</v>
      </c>
      <c r="B9" s="145" t="s">
        <v>79</v>
      </c>
      <c r="C9" s="80" t="s">
        <v>63</v>
      </c>
      <c r="D9" s="80" t="s">
        <v>80</v>
      </c>
      <c r="E9" s="80" t="s">
        <v>45</v>
      </c>
      <c r="F9" s="77" t="s">
        <v>325</v>
      </c>
      <c r="G9" s="77" t="s">
        <v>732</v>
      </c>
      <c r="H9" s="257">
        <v>500</v>
      </c>
      <c r="I9" s="77" t="s">
        <v>48</v>
      </c>
      <c r="J9" s="77"/>
      <c r="K9" s="77"/>
      <c r="L9" s="77" t="s">
        <v>21</v>
      </c>
    </row>
    <row r="10" spans="1:14" x14ac:dyDescent="0.25">
      <c r="A10" s="77" t="s">
        <v>42</v>
      </c>
      <c r="B10" s="145" t="s">
        <v>86</v>
      </c>
      <c r="C10" s="80" t="s">
        <v>63</v>
      </c>
      <c r="D10" s="80" t="s">
        <v>80</v>
      </c>
      <c r="E10" s="80" t="s">
        <v>45</v>
      </c>
      <c r="F10" s="77" t="s">
        <v>738</v>
      </c>
      <c r="G10" s="77"/>
      <c r="H10" s="82">
        <v>200</v>
      </c>
      <c r="I10" s="77" t="s">
        <v>48</v>
      </c>
      <c r="J10" s="77"/>
      <c r="K10" s="77"/>
      <c r="L10" s="77" t="s">
        <v>21</v>
      </c>
    </row>
    <row r="11" spans="1:14" x14ac:dyDescent="0.25">
      <c r="A11" s="77" t="s">
        <v>42</v>
      </c>
      <c r="B11" s="145" t="s">
        <v>86</v>
      </c>
      <c r="C11" s="80" t="s">
        <v>63</v>
      </c>
      <c r="D11" s="80" t="s">
        <v>80</v>
      </c>
      <c r="E11" s="80" t="s">
        <v>45</v>
      </c>
      <c r="F11" s="77" t="s">
        <v>737</v>
      </c>
      <c r="G11" s="77"/>
      <c r="H11" s="82">
        <v>200</v>
      </c>
      <c r="I11" s="77" t="s">
        <v>48</v>
      </c>
      <c r="J11" s="77"/>
      <c r="K11" s="77"/>
      <c r="L11" s="77" t="s">
        <v>21</v>
      </c>
    </row>
    <row r="12" spans="1:14" x14ac:dyDescent="0.25">
      <c r="A12" s="77" t="s">
        <v>42</v>
      </c>
      <c r="B12" s="145" t="s">
        <v>86</v>
      </c>
      <c r="C12" s="80" t="s">
        <v>63</v>
      </c>
      <c r="D12" s="80" t="s">
        <v>80</v>
      </c>
      <c r="E12" s="80" t="s">
        <v>45</v>
      </c>
      <c r="F12" s="77" t="s">
        <v>736</v>
      </c>
      <c r="G12" s="77"/>
      <c r="H12" s="82">
        <v>200</v>
      </c>
      <c r="I12" s="77" t="s">
        <v>48</v>
      </c>
      <c r="J12" s="77"/>
      <c r="K12" s="77"/>
      <c r="L12" s="77" t="s">
        <v>21</v>
      </c>
    </row>
    <row r="13" spans="1:14" x14ac:dyDescent="0.25">
      <c r="A13" s="77" t="s">
        <v>42</v>
      </c>
      <c r="B13" s="145" t="s">
        <v>84</v>
      </c>
      <c r="C13" s="80" t="s">
        <v>63</v>
      </c>
      <c r="D13" s="80" t="s">
        <v>45</v>
      </c>
      <c r="E13" s="80" t="s">
        <v>45</v>
      </c>
      <c r="F13" s="77" t="s">
        <v>325</v>
      </c>
      <c r="G13" s="77" t="s">
        <v>735</v>
      </c>
      <c r="H13" s="82">
        <v>0</v>
      </c>
      <c r="I13" s="77" t="s">
        <v>48</v>
      </c>
      <c r="J13" s="77"/>
      <c r="K13" s="77"/>
      <c r="L13" s="77" t="s">
        <v>21</v>
      </c>
    </row>
    <row r="14" spans="1:14" x14ac:dyDescent="0.25">
      <c r="A14" s="77" t="s">
        <v>42</v>
      </c>
      <c r="B14" s="145" t="s">
        <v>84</v>
      </c>
      <c r="C14" s="80" t="s">
        <v>63</v>
      </c>
      <c r="D14" s="80" t="s">
        <v>45</v>
      </c>
      <c r="E14" s="80" t="s">
        <v>45</v>
      </c>
      <c r="F14" s="77" t="s">
        <v>325</v>
      </c>
      <c r="G14" s="77"/>
      <c r="H14" s="257">
        <v>50</v>
      </c>
      <c r="I14" s="77" t="s">
        <v>48</v>
      </c>
      <c r="J14" s="77"/>
      <c r="K14" s="77"/>
      <c r="L14" s="77" t="s">
        <v>21</v>
      </c>
    </row>
    <row r="15" spans="1:14" x14ac:dyDescent="0.25">
      <c r="A15" s="77" t="s">
        <v>42</v>
      </c>
      <c r="B15" s="145" t="s">
        <v>84</v>
      </c>
      <c r="C15" s="80" t="s">
        <v>63</v>
      </c>
      <c r="D15" s="80" t="s">
        <v>45</v>
      </c>
      <c r="E15" s="80" t="s">
        <v>45</v>
      </c>
      <c r="F15" s="77" t="s">
        <v>325</v>
      </c>
      <c r="G15" s="77" t="s">
        <v>734</v>
      </c>
      <c r="H15" s="257">
        <v>50</v>
      </c>
      <c r="I15" s="77" t="s">
        <v>48</v>
      </c>
      <c r="J15" s="77"/>
      <c r="K15" s="77"/>
      <c r="L15" s="77" t="s">
        <v>21</v>
      </c>
    </row>
    <row r="16" spans="1:14" x14ac:dyDescent="0.25">
      <c r="A16" s="77" t="s">
        <v>42</v>
      </c>
      <c r="B16" s="145" t="s">
        <v>82</v>
      </c>
      <c r="C16" s="80" t="s">
        <v>63</v>
      </c>
      <c r="D16" s="80" t="s">
        <v>80</v>
      </c>
      <c r="E16" s="80" t="s">
        <v>45</v>
      </c>
      <c r="F16" s="77" t="s">
        <v>325</v>
      </c>
      <c r="G16" s="77"/>
      <c r="H16" s="257">
        <v>100</v>
      </c>
      <c r="I16" s="77" t="s">
        <v>48</v>
      </c>
      <c r="J16" s="77"/>
      <c r="K16" s="77"/>
      <c r="L16" s="77" t="s">
        <v>21</v>
      </c>
    </row>
    <row r="17" spans="1:12" x14ac:dyDescent="0.25">
      <c r="A17" s="77" t="s">
        <v>42</v>
      </c>
      <c r="B17" s="145" t="s">
        <v>82</v>
      </c>
      <c r="C17" s="80" t="s">
        <v>63</v>
      </c>
      <c r="D17" s="80" t="s">
        <v>80</v>
      </c>
      <c r="E17" s="80" t="s">
        <v>45</v>
      </c>
      <c r="F17" s="77" t="s">
        <v>325</v>
      </c>
      <c r="G17" s="77"/>
      <c r="H17" s="257">
        <v>100</v>
      </c>
      <c r="I17" s="77" t="s">
        <v>48</v>
      </c>
      <c r="J17" s="77"/>
      <c r="K17" s="77"/>
      <c r="L17" s="77" t="s">
        <v>21</v>
      </c>
    </row>
    <row r="18" spans="1:12" x14ac:dyDescent="0.25">
      <c r="A18" s="77" t="s">
        <v>42</v>
      </c>
      <c r="B18" s="145" t="s">
        <v>82</v>
      </c>
      <c r="C18" s="80" t="s">
        <v>63</v>
      </c>
      <c r="D18" s="80" t="s">
        <v>80</v>
      </c>
      <c r="E18" s="80" t="s">
        <v>45</v>
      </c>
      <c r="F18" s="77" t="s">
        <v>733</v>
      </c>
      <c r="G18" s="77" t="s">
        <v>732</v>
      </c>
      <c r="H18" s="257">
        <v>100</v>
      </c>
      <c r="I18" s="77" t="s">
        <v>48</v>
      </c>
      <c r="J18" s="77"/>
      <c r="K18" s="77"/>
      <c r="L18" s="77" t="s">
        <v>21</v>
      </c>
    </row>
    <row r="19" spans="1:12" x14ac:dyDescent="0.25">
      <c r="A19" s="77" t="s">
        <v>42</v>
      </c>
      <c r="B19" s="145" t="s">
        <v>258</v>
      </c>
      <c r="C19" s="80" t="s">
        <v>63</v>
      </c>
      <c r="D19" s="80" t="s">
        <v>94</v>
      </c>
      <c r="E19" s="80" t="s">
        <v>731</v>
      </c>
      <c r="F19" s="77" t="s">
        <v>325</v>
      </c>
      <c r="G19" s="77"/>
      <c r="H19" s="257">
        <v>1500</v>
      </c>
      <c r="I19" s="77" t="s">
        <v>48</v>
      </c>
      <c r="J19" s="77"/>
      <c r="K19" s="77"/>
      <c r="L19" s="77" t="s">
        <v>21</v>
      </c>
    </row>
    <row r="20" spans="1:12" x14ac:dyDescent="0.25">
      <c r="A20" s="153" t="s">
        <v>49</v>
      </c>
      <c r="B20" s="154" t="s">
        <v>97</v>
      </c>
      <c r="C20" s="155" t="s">
        <v>63</v>
      </c>
      <c r="D20" s="80" t="s">
        <v>45</v>
      </c>
      <c r="E20" s="80" t="s">
        <v>45</v>
      </c>
      <c r="F20" s="77" t="s">
        <v>325</v>
      </c>
      <c r="G20" s="77"/>
      <c r="H20" s="257">
        <v>150</v>
      </c>
      <c r="I20" s="77" t="s">
        <v>48</v>
      </c>
      <c r="J20" s="69"/>
      <c r="K20" s="69"/>
      <c r="L20" s="77" t="s">
        <v>21</v>
      </c>
    </row>
    <row r="21" spans="1:12" x14ac:dyDescent="0.25">
      <c r="A21" s="153" t="s">
        <v>54</v>
      </c>
      <c r="B21" s="154" t="s">
        <v>730</v>
      </c>
      <c r="C21" s="155" t="s">
        <v>19</v>
      </c>
      <c r="D21" s="80" t="s">
        <v>45</v>
      </c>
      <c r="E21" s="80" t="s">
        <v>45</v>
      </c>
      <c r="F21" s="77" t="s">
        <v>325</v>
      </c>
      <c r="G21" s="77"/>
      <c r="H21" s="257">
        <v>150</v>
      </c>
      <c r="I21" s="77" t="s">
        <v>48</v>
      </c>
      <c r="J21" s="68"/>
      <c r="K21" s="69"/>
      <c r="L21" s="77" t="s">
        <v>21</v>
      </c>
    </row>
    <row r="22" spans="1:12" x14ac:dyDescent="0.25">
      <c r="A22" s="153" t="s">
        <v>729</v>
      </c>
      <c r="B22" s="154" t="s">
        <v>728</v>
      </c>
      <c r="C22" s="155" t="s">
        <v>63</v>
      </c>
      <c r="D22" s="80" t="s">
        <v>45</v>
      </c>
      <c r="E22" s="80" t="s">
        <v>45</v>
      </c>
      <c r="F22" s="77" t="s">
        <v>325</v>
      </c>
      <c r="G22" s="77"/>
      <c r="H22" s="82">
        <v>90</v>
      </c>
      <c r="I22" s="77" t="s">
        <v>48</v>
      </c>
      <c r="J22" s="68"/>
      <c r="K22" s="69"/>
      <c r="L22" s="77" t="s">
        <v>21</v>
      </c>
    </row>
    <row r="23" spans="1:12" x14ac:dyDescent="0.25">
      <c r="A23" s="153" t="s">
        <v>54</v>
      </c>
      <c r="B23" s="154" t="s">
        <v>727</v>
      </c>
      <c r="C23" s="155" t="s">
        <v>63</v>
      </c>
      <c r="D23" s="80" t="s">
        <v>45</v>
      </c>
      <c r="E23" s="80" t="s">
        <v>45</v>
      </c>
      <c r="F23" s="77" t="s">
        <v>325</v>
      </c>
      <c r="G23" s="77"/>
      <c r="H23" s="82">
        <v>60</v>
      </c>
      <c r="I23" s="77" t="s">
        <v>48</v>
      </c>
      <c r="J23" s="68"/>
      <c r="K23" s="69"/>
      <c r="L23" s="77" t="s">
        <v>21</v>
      </c>
    </row>
    <row r="24" spans="1:12" x14ac:dyDescent="0.25">
      <c r="A24" s="620"/>
      <c r="B24" s="621"/>
      <c r="C24" s="622"/>
      <c r="D24" s="551"/>
      <c r="E24" s="550"/>
      <c r="F24" s="553"/>
      <c r="G24" s="553"/>
      <c r="H24" s="555">
        <f>SUM(H7:H23)</f>
        <v>3450</v>
      </c>
      <c r="I24" s="553"/>
      <c r="J24" s="570"/>
      <c r="K24" s="569"/>
      <c r="L24" s="554"/>
    </row>
    <row r="25" spans="1:12" s="238" customFormat="1" ht="20.25" customHeight="1" x14ac:dyDescent="0.2">
      <c r="A25" s="1181" t="s">
        <v>73</v>
      </c>
      <c r="B25" s="1182"/>
      <c r="C25" s="1182"/>
      <c r="D25" s="1183"/>
      <c r="E25" s="998" t="s">
        <v>23</v>
      </c>
      <c r="F25" s="998"/>
      <c r="G25" s="998"/>
      <c r="H25" s="998"/>
      <c r="I25" s="998"/>
      <c r="J25" s="998"/>
      <c r="K25" s="998"/>
      <c r="L25" s="999"/>
    </row>
    <row r="26" spans="1:12" s="13" customFormat="1" ht="11.25" x14ac:dyDescent="0.2">
      <c r="A26" s="1184"/>
      <c r="B26" s="1185"/>
      <c r="C26" s="1185"/>
      <c r="D26" s="1186"/>
      <c r="E26" s="1001"/>
      <c r="F26" s="1001"/>
      <c r="G26" s="1001"/>
      <c r="H26" s="1001"/>
      <c r="I26" s="1001"/>
      <c r="J26" s="1001"/>
      <c r="K26" s="1001"/>
      <c r="L26" s="1002"/>
    </row>
    <row r="27" spans="1:12" s="13" customFormat="1" ht="11.25" x14ac:dyDescent="0.2">
      <c r="A27" s="1184"/>
      <c r="B27" s="1185"/>
      <c r="C27" s="1185"/>
      <c r="D27" s="1186"/>
      <c r="E27" s="1001"/>
      <c r="F27" s="1001"/>
      <c r="G27" s="1001"/>
      <c r="H27" s="1001"/>
      <c r="I27" s="1001"/>
      <c r="J27" s="1001"/>
      <c r="K27" s="1001"/>
      <c r="L27" s="1002"/>
    </row>
    <row r="28" spans="1:12" s="255" customFormat="1" ht="11.25" x14ac:dyDescent="0.2">
      <c r="A28" s="1187"/>
      <c r="B28" s="1188"/>
      <c r="C28" s="1188"/>
      <c r="D28" s="1189"/>
      <c r="E28" s="1004"/>
      <c r="F28" s="1004"/>
      <c r="G28" s="1004"/>
      <c r="H28" s="1004"/>
      <c r="I28" s="1004"/>
      <c r="J28" s="1004"/>
      <c r="K28" s="1004"/>
      <c r="L28" s="1005"/>
    </row>
    <row r="29" spans="1:12" s="255" customFormat="1" ht="11.25" x14ac:dyDescent="0.2">
      <c r="H29" s="256"/>
    </row>
    <row r="30" spans="1:12" s="255" customFormat="1" ht="23.25" customHeight="1" x14ac:dyDescent="0.25">
      <c r="A30"/>
      <c r="B30"/>
      <c r="C30"/>
      <c r="D30"/>
      <c r="E30"/>
      <c r="F30"/>
      <c r="G30"/>
      <c r="H30" s="12"/>
      <c r="I30"/>
      <c r="J30"/>
      <c r="K30"/>
      <c r="L30"/>
    </row>
    <row r="32" spans="1:12" x14ac:dyDescent="0.25">
      <c r="A32" s="11"/>
    </row>
    <row r="33" spans="1:13" x14ac:dyDescent="0.25">
      <c r="J33" s="31"/>
      <c r="K33" s="31"/>
      <c r="L33" s="31"/>
    </row>
    <row r="34" spans="1:13" x14ac:dyDescent="0.25">
      <c r="M34" s="31"/>
    </row>
    <row r="37" spans="1:13" x14ac:dyDescent="0.25">
      <c r="A37" s="11"/>
      <c r="B37" s="11"/>
      <c r="C37" s="11"/>
      <c r="D37" s="11"/>
      <c r="K37" s="13"/>
    </row>
    <row r="38" spans="1:13" x14ac:dyDescent="0.25">
      <c r="A38" s="11"/>
      <c r="B38" s="11"/>
      <c r="C38" s="11"/>
      <c r="D38" s="11"/>
      <c r="K38" s="13"/>
      <c r="M38" s="33"/>
    </row>
    <row r="39" spans="1:13" ht="15.75" thickBot="1" x14ac:dyDescent="0.3">
      <c r="A39" s="11"/>
      <c r="B39" s="11"/>
      <c r="C39" s="11"/>
      <c r="D39" s="11"/>
      <c r="K39" s="13"/>
    </row>
    <row r="40" spans="1:13" ht="16.5" thickTop="1" thickBot="1" x14ac:dyDescent="0.3">
      <c r="A40" s="1014" t="s">
        <v>34</v>
      </c>
      <c r="B40" s="1016" t="s">
        <v>35</v>
      </c>
      <c r="C40" s="1016" t="s">
        <v>6</v>
      </c>
      <c r="D40" s="1016" t="s">
        <v>3</v>
      </c>
      <c r="E40" s="1016" t="s">
        <v>4</v>
      </c>
      <c r="F40" s="1016" t="s">
        <v>7</v>
      </c>
      <c r="G40" s="1016" t="s">
        <v>36</v>
      </c>
      <c r="H40" s="1007" t="s">
        <v>75</v>
      </c>
      <c r="I40" s="1016" t="s">
        <v>8</v>
      </c>
      <c r="J40" s="1062" t="s">
        <v>38</v>
      </c>
      <c r="K40" s="1063"/>
      <c r="L40" s="1190"/>
    </row>
    <row r="41" spans="1:13" x14ac:dyDescent="0.25">
      <c r="A41" s="1015"/>
      <c r="B41" s="1017"/>
      <c r="C41" s="1017"/>
      <c r="D41" s="1017"/>
      <c r="E41" s="1017"/>
      <c r="F41" s="1017"/>
      <c r="G41" s="1017"/>
      <c r="H41" s="1008"/>
      <c r="I41" s="1017"/>
      <c r="J41" s="16" t="s">
        <v>39</v>
      </c>
      <c r="K41" s="16" t="s">
        <v>40</v>
      </c>
      <c r="L41" s="16" t="s">
        <v>41</v>
      </c>
    </row>
    <row r="42" spans="1:13" x14ac:dyDescent="0.25">
      <c r="A42" s="225"/>
      <c r="B42" s="222"/>
      <c r="C42" s="1006" t="s">
        <v>789</v>
      </c>
      <c r="D42" s="1006"/>
      <c r="E42" s="1006"/>
      <c r="F42" s="1006"/>
      <c r="G42" s="1006"/>
      <c r="H42" s="1006"/>
      <c r="I42" s="1006"/>
      <c r="J42" s="222"/>
      <c r="K42" s="222"/>
      <c r="L42" s="222"/>
    </row>
    <row r="43" spans="1:13" x14ac:dyDescent="0.25">
      <c r="A43" s="77" t="s">
        <v>49</v>
      </c>
      <c r="B43" s="247" t="s">
        <v>788</v>
      </c>
      <c r="C43" s="80" t="s">
        <v>204</v>
      </c>
      <c r="D43" s="80" t="s">
        <v>45</v>
      </c>
      <c r="E43" s="80" t="s">
        <v>45</v>
      </c>
      <c r="F43" s="77" t="s">
        <v>46</v>
      </c>
      <c r="G43" s="77" t="s">
        <v>46</v>
      </c>
      <c r="H43" s="82">
        <v>500</v>
      </c>
      <c r="I43" s="77" t="s">
        <v>48</v>
      </c>
      <c r="J43" s="77"/>
      <c r="K43" s="77"/>
      <c r="L43" s="77" t="s">
        <v>21</v>
      </c>
    </row>
    <row r="44" spans="1:13" ht="23.25" x14ac:dyDescent="0.25">
      <c r="A44" s="77" t="s">
        <v>49</v>
      </c>
      <c r="B44" s="247" t="s">
        <v>787</v>
      </c>
      <c r="C44" s="80" t="s">
        <v>763</v>
      </c>
      <c r="D44" s="80" t="s">
        <v>45</v>
      </c>
      <c r="E44" s="80" t="s">
        <v>45</v>
      </c>
      <c r="F44" s="77" t="s">
        <v>46</v>
      </c>
      <c r="G44" s="77" t="s">
        <v>46</v>
      </c>
      <c r="H44" s="82">
        <v>400</v>
      </c>
      <c r="I44" s="77" t="s">
        <v>48</v>
      </c>
      <c r="J44" s="77"/>
      <c r="K44" s="77"/>
      <c r="L44" s="77" t="s">
        <v>21</v>
      </c>
    </row>
    <row r="45" spans="1:13" x14ac:dyDescent="0.25">
      <c r="A45" s="77" t="s">
        <v>54</v>
      </c>
      <c r="B45" s="247" t="s">
        <v>786</v>
      </c>
      <c r="C45" s="80" t="s">
        <v>785</v>
      </c>
      <c r="D45" s="80" t="s">
        <v>45</v>
      </c>
      <c r="E45" s="80" t="s">
        <v>45</v>
      </c>
      <c r="F45" s="77" t="s">
        <v>46</v>
      </c>
      <c r="G45" s="77" t="s">
        <v>46</v>
      </c>
      <c r="H45" s="82">
        <v>600</v>
      </c>
      <c r="I45" s="77" t="s">
        <v>48</v>
      </c>
      <c r="J45" s="77"/>
      <c r="K45" s="77"/>
      <c r="L45" s="77" t="s">
        <v>21</v>
      </c>
    </row>
    <row r="46" spans="1:13" x14ac:dyDescent="0.25">
      <c r="A46" s="77" t="s">
        <v>293</v>
      </c>
      <c r="B46" s="145" t="s">
        <v>783</v>
      </c>
      <c r="C46" s="168" t="s">
        <v>784</v>
      </c>
      <c r="D46" s="80" t="s">
        <v>45</v>
      </c>
      <c r="E46" s="80" t="s">
        <v>45</v>
      </c>
      <c r="F46" s="77" t="s">
        <v>46</v>
      </c>
      <c r="G46" s="77" t="s">
        <v>46</v>
      </c>
      <c r="H46" s="82">
        <v>750</v>
      </c>
      <c r="I46" s="77" t="s">
        <v>48</v>
      </c>
      <c r="J46" s="77"/>
      <c r="K46" s="77"/>
      <c r="L46" s="77" t="s">
        <v>21</v>
      </c>
    </row>
    <row r="47" spans="1:13" x14ac:dyDescent="0.25">
      <c r="A47" s="77" t="s">
        <v>49</v>
      </c>
      <c r="B47" s="145" t="s">
        <v>783</v>
      </c>
      <c r="C47" s="168" t="s">
        <v>19</v>
      </c>
      <c r="D47" s="80" t="s">
        <v>45</v>
      </c>
      <c r="E47" s="80" t="s">
        <v>45</v>
      </c>
      <c r="F47" s="77" t="s">
        <v>46</v>
      </c>
      <c r="G47" s="77" t="s">
        <v>46</v>
      </c>
      <c r="H47" s="82">
        <v>100</v>
      </c>
      <c r="I47" s="77" t="s">
        <v>48</v>
      </c>
      <c r="J47" s="77"/>
      <c r="K47" s="77"/>
      <c r="L47" s="77" t="s">
        <v>21</v>
      </c>
    </row>
    <row r="48" spans="1:13" x14ac:dyDescent="0.25">
      <c r="A48" s="77" t="s">
        <v>42</v>
      </c>
      <c r="B48" s="145" t="s">
        <v>783</v>
      </c>
      <c r="C48" s="168" t="s">
        <v>359</v>
      </c>
      <c r="D48" s="80" t="s">
        <v>45</v>
      </c>
      <c r="E48" s="80" t="s">
        <v>45</v>
      </c>
      <c r="F48" s="77" t="s">
        <v>46</v>
      </c>
      <c r="G48" s="77" t="s">
        <v>46</v>
      </c>
      <c r="H48" s="82">
        <v>100</v>
      </c>
      <c r="I48" s="77" t="s">
        <v>48</v>
      </c>
      <c r="J48" s="77"/>
      <c r="K48" s="77"/>
      <c r="L48" s="77" t="s">
        <v>21</v>
      </c>
    </row>
    <row r="49" spans="1:12" x14ac:dyDescent="0.25">
      <c r="A49" s="77" t="s">
        <v>42</v>
      </c>
      <c r="B49" s="247" t="s">
        <v>782</v>
      </c>
      <c r="C49" s="80" t="s">
        <v>19</v>
      </c>
      <c r="D49" s="80" t="s">
        <v>45</v>
      </c>
      <c r="E49" s="80" t="s">
        <v>45</v>
      </c>
      <c r="F49" s="77" t="s">
        <v>46</v>
      </c>
      <c r="G49" s="77" t="s">
        <v>46</v>
      </c>
      <c r="H49" s="82">
        <v>850</v>
      </c>
      <c r="I49" s="77" t="s">
        <v>48</v>
      </c>
      <c r="J49" s="77"/>
      <c r="K49" s="77"/>
      <c r="L49" s="77" t="s">
        <v>21</v>
      </c>
    </row>
    <row r="50" spans="1:12" x14ac:dyDescent="0.25">
      <c r="A50" s="77" t="s">
        <v>42</v>
      </c>
      <c r="B50" s="267" t="s">
        <v>781</v>
      </c>
      <c r="C50" s="80" t="s">
        <v>204</v>
      </c>
      <c r="D50" s="80" t="s">
        <v>45</v>
      </c>
      <c r="E50" s="80" t="s">
        <v>45</v>
      </c>
      <c r="F50" s="77" t="s">
        <v>46</v>
      </c>
      <c r="G50" s="77" t="s">
        <v>46</v>
      </c>
      <c r="H50" s="82">
        <v>300</v>
      </c>
      <c r="I50" s="77" t="s">
        <v>48</v>
      </c>
      <c r="J50" s="77"/>
      <c r="K50" s="77"/>
      <c r="L50" s="77" t="s">
        <v>21</v>
      </c>
    </row>
    <row r="51" spans="1:12" ht="34.5" x14ac:dyDescent="0.25">
      <c r="A51" s="268" t="s">
        <v>780</v>
      </c>
      <c r="B51" s="267" t="s">
        <v>755</v>
      </c>
      <c r="C51" s="80"/>
      <c r="D51" s="80" t="s">
        <v>45</v>
      </c>
      <c r="E51" s="80" t="s">
        <v>45</v>
      </c>
      <c r="F51" s="77" t="s">
        <v>46</v>
      </c>
      <c r="G51" s="77" t="s">
        <v>46</v>
      </c>
      <c r="H51" s="82">
        <f>2085*10</f>
        <v>20850</v>
      </c>
      <c r="I51" s="77" t="s">
        <v>48</v>
      </c>
      <c r="J51" s="77"/>
      <c r="K51" s="77"/>
      <c r="L51" s="77" t="s">
        <v>21</v>
      </c>
    </row>
    <row r="52" spans="1:12" x14ac:dyDescent="0.25">
      <c r="A52" s="77" t="s">
        <v>493</v>
      </c>
      <c r="B52" s="267" t="s">
        <v>779</v>
      </c>
      <c r="C52" s="80" t="s">
        <v>778</v>
      </c>
      <c r="D52" s="80" t="s">
        <v>45</v>
      </c>
      <c r="E52" s="80" t="s">
        <v>45</v>
      </c>
      <c r="F52" s="77" t="s">
        <v>46</v>
      </c>
      <c r="G52" s="77" t="s">
        <v>46</v>
      </c>
      <c r="H52" s="82">
        <v>800</v>
      </c>
      <c r="I52" s="77" t="s">
        <v>48</v>
      </c>
      <c r="J52" s="77"/>
      <c r="K52" s="77"/>
      <c r="L52" s="77" t="s">
        <v>21</v>
      </c>
    </row>
    <row r="53" spans="1:12" x14ac:dyDescent="0.25">
      <c r="A53" s="77" t="s">
        <v>42</v>
      </c>
      <c r="B53" s="267" t="s">
        <v>777</v>
      </c>
      <c r="C53" s="80" t="s">
        <v>46</v>
      </c>
      <c r="D53" s="80" t="s">
        <v>45</v>
      </c>
      <c r="E53" s="80" t="s">
        <v>45</v>
      </c>
      <c r="F53" s="77" t="s">
        <v>46</v>
      </c>
      <c r="G53" s="77" t="s">
        <v>46</v>
      </c>
      <c r="H53" s="82">
        <v>350</v>
      </c>
      <c r="I53" s="77" t="s">
        <v>48</v>
      </c>
      <c r="J53" s="77"/>
      <c r="K53" s="77"/>
      <c r="L53" s="77" t="s">
        <v>21</v>
      </c>
    </row>
    <row r="54" spans="1:12" x14ac:dyDescent="0.25">
      <c r="A54" s="153" t="s">
        <v>42</v>
      </c>
      <c r="B54" s="145" t="s">
        <v>776</v>
      </c>
      <c r="C54" s="80" t="s">
        <v>212</v>
      </c>
      <c r="D54" s="80" t="s">
        <v>45</v>
      </c>
      <c r="E54" s="80" t="s">
        <v>45</v>
      </c>
      <c r="F54" s="77" t="s">
        <v>46</v>
      </c>
      <c r="G54" s="77" t="s">
        <v>46</v>
      </c>
      <c r="H54" s="82">
        <v>50</v>
      </c>
      <c r="I54" s="77" t="s">
        <v>48</v>
      </c>
      <c r="J54" s="145"/>
      <c r="K54" s="77"/>
      <c r="L54" s="77" t="s">
        <v>21</v>
      </c>
    </row>
    <row r="55" spans="1:12" x14ac:dyDescent="0.25">
      <c r="A55" s="153" t="s">
        <v>49</v>
      </c>
      <c r="B55" s="145" t="s">
        <v>86</v>
      </c>
      <c r="C55" s="80" t="s">
        <v>63</v>
      </c>
      <c r="D55" s="80" t="s">
        <v>45</v>
      </c>
      <c r="E55" s="80" t="s">
        <v>45</v>
      </c>
      <c r="F55" s="77" t="s">
        <v>46</v>
      </c>
      <c r="G55" s="77" t="s">
        <v>46</v>
      </c>
      <c r="H55" s="82">
        <v>400</v>
      </c>
      <c r="I55" s="77" t="s">
        <v>48</v>
      </c>
      <c r="J55" s="145"/>
      <c r="K55" s="77"/>
      <c r="L55" s="77" t="s">
        <v>21</v>
      </c>
    </row>
    <row r="56" spans="1:12" x14ac:dyDescent="0.25">
      <c r="A56" s="153" t="s">
        <v>746</v>
      </c>
      <c r="B56" s="145" t="s">
        <v>82</v>
      </c>
      <c r="C56" s="80" t="s">
        <v>63</v>
      </c>
      <c r="D56" s="80" t="s">
        <v>45</v>
      </c>
      <c r="E56" s="80" t="s">
        <v>45</v>
      </c>
      <c r="F56" s="77" t="s">
        <v>46</v>
      </c>
      <c r="G56" s="77" t="s">
        <v>46</v>
      </c>
      <c r="H56" s="82">
        <v>100</v>
      </c>
      <c r="I56" s="77" t="s">
        <v>48</v>
      </c>
      <c r="J56" s="145"/>
      <c r="K56" s="77"/>
      <c r="L56" s="77" t="s">
        <v>21</v>
      </c>
    </row>
    <row r="57" spans="1:12" x14ac:dyDescent="0.25">
      <c r="A57" s="153" t="s">
        <v>49</v>
      </c>
      <c r="B57" s="145" t="s">
        <v>775</v>
      </c>
      <c r="C57" s="80" t="s">
        <v>66</v>
      </c>
      <c r="D57" s="80" t="s">
        <v>45</v>
      </c>
      <c r="E57" s="80" t="s">
        <v>45</v>
      </c>
      <c r="F57" s="77" t="s">
        <v>46</v>
      </c>
      <c r="G57" s="77" t="s">
        <v>46</v>
      </c>
      <c r="H57" s="82">
        <v>350</v>
      </c>
      <c r="I57" s="77" t="s">
        <v>48</v>
      </c>
      <c r="J57" s="145"/>
      <c r="K57" s="77"/>
      <c r="L57" s="77" t="s">
        <v>21</v>
      </c>
    </row>
    <row r="58" spans="1:12" x14ac:dyDescent="0.25">
      <c r="A58" s="153" t="s">
        <v>96</v>
      </c>
      <c r="B58" s="145" t="s">
        <v>323</v>
      </c>
      <c r="C58" s="80" t="s">
        <v>63</v>
      </c>
      <c r="D58" s="80" t="s">
        <v>45</v>
      </c>
      <c r="E58" s="80" t="s">
        <v>45</v>
      </c>
      <c r="F58" s="77" t="s">
        <v>46</v>
      </c>
      <c r="G58" s="77" t="s">
        <v>46</v>
      </c>
      <c r="H58" s="82">
        <v>50</v>
      </c>
      <c r="I58" s="77" t="s">
        <v>48</v>
      </c>
      <c r="J58" s="145"/>
      <c r="K58" s="77"/>
      <c r="L58" s="77" t="s">
        <v>21</v>
      </c>
    </row>
    <row r="59" spans="1:12" x14ac:dyDescent="0.25">
      <c r="A59" s="153" t="s">
        <v>49</v>
      </c>
      <c r="B59" s="145" t="s">
        <v>79</v>
      </c>
      <c r="C59" s="80" t="s">
        <v>63</v>
      </c>
      <c r="D59" s="80" t="s">
        <v>80</v>
      </c>
      <c r="E59" s="80" t="s">
        <v>45</v>
      </c>
      <c r="F59" s="77" t="s">
        <v>46</v>
      </c>
      <c r="G59" s="77" t="s">
        <v>46</v>
      </c>
      <c r="H59" s="82">
        <v>100</v>
      </c>
      <c r="I59" s="77" t="s">
        <v>48</v>
      </c>
      <c r="J59" s="145"/>
      <c r="K59" s="77"/>
      <c r="L59" s="77" t="s">
        <v>21</v>
      </c>
    </row>
    <row r="60" spans="1:12" x14ac:dyDescent="0.25">
      <c r="A60" s="153" t="s">
        <v>238</v>
      </c>
      <c r="B60" s="145" t="s">
        <v>774</v>
      </c>
      <c r="C60" s="80" t="s">
        <v>66</v>
      </c>
      <c r="D60" s="80"/>
      <c r="E60" s="80" t="s">
        <v>45</v>
      </c>
      <c r="F60" s="77" t="s">
        <v>46</v>
      </c>
      <c r="G60" s="77" t="s">
        <v>46</v>
      </c>
      <c r="H60" s="82">
        <f>9*100</f>
        <v>900</v>
      </c>
      <c r="I60" s="77" t="s">
        <v>48</v>
      </c>
      <c r="J60" s="145"/>
      <c r="K60" s="77"/>
      <c r="L60" s="77" t="s">
        <v>21</v>
      </c>
    </row>
    <row r="61" spans="1:12" x14ac:dyDescent="0.25">
      <c r="A61" s="153"/>
      <c r="B61" s="145"/>
      <c r="C61" s="80"/>
      <c r="D61" s="80"/>
      <c r="E61" s="80"/>
      <c r="F61" s="553"/>
      <c r="G61" s="553"/>
      <c r="H61" s="555">
        <f>SUM(H43:H60)</f>
        <v>27550</v>
      </c>
      <c r="I61" s="553"/>
      <c r="J61" s="549"/>
      <c r="K61" s="553"/>
      <c r="L61" s="554"/>
    </row>
    <row r="62" spans="1:12" x14ac:dyDescent="0.25">
      <c r="A62" s="1012" t="s">
        <v>73</v>
      </c>
      <c r="B62" s="1012"/>
      <c r="C62" s="1012"/>
      <c r="D62" s="1012"/>
      <c r="E62" s="1012"/>
      <c r="F62" s="998" t="s">
        <v>23</v>
      </c>
      <c r="G62" s="998"/>
      <c r="H62" s="998"/>
      <c r="I62" s="998"/>
      <c r="J62" s="998"/>
      <c r="K62" s="998"/>
      <c r="L62" s="999"/>
    </row>
    <row r="63" spans="1:12" x14ac:dyDescent="0.25">
      <c r="A63" s="1012"/>
      <c r="B63" s="1012"/>
      <c r="C63" s="1012"/>
      <c r="D63" s="1012"/>
      <c r="E63" s="1012"/>
      <c r="F63" s="1001"/>
      <c r="G63" s="1001"/>
      <c r="H63" s="1001"/>
      <c r="I63" s="1001"/>
      <c r="J63" s="1001"/>
      <c r="K63" s="1001"/>
      <c r="L63" s="1002"/>
    </row>
    <row r="64" spans="1:12" x14ac:dyDescent="0.25">
      <c r="A64" s="1012"/>
      <c r="B64" s="1012"/>
      <c r="C64" s="1012"/>
      <c r="D64" s="1012"/>
      <c r="E64" s="1012"/>
      <c r="F64" s="1001"/>
      <c r="G64" s="1001"/>
      <c r="H64" s="1001"/>
      <c r="I64" s="1001"/>
      <c r="J64" s="1001"/>
      <c r="K64" s="1001"/>
      <c r="L64" s="1002"/>
    </row>
    <row r="65" spans="1:12" x14ac:dyDescent="0.25">
      <c r="A65" s="1012"/>
      <c r="B65" s="1012"/>
      <c r="C65" s="1012"/>
      <c r="D65" s="1012"/>
      <c r="E65" s="1012"/>
      <c r="F65" s="1004"/>
      <c r="G65" s="1004"/>
      <c r="H65" s="1004"/>
      <c r="I65" s="1004"/>
      <c r="J65" s="1004"/>
      <c r="K65" s="1004"/>
      <c r="L65" s="1005"/>
    </row>
    <row r="66" spans="1:12" x14ac:dyDescent="0.25">
      <c r="A66" s="264"/>
      <c r="B66" s="266"/>
      <c r="C66" s="266"/>
      <c r="D66" s="263"/>
      <c r="E66" s="264"/>
      <c r="F66" s="264"/>
      <c r="G66" s="264"/>
      <c r="H66" s="265"/>
      <c r="I66" s="264"/>
      <c r="J66" s="263"/>
      <c r="K66" s="264"/>
      <c r="L66" s="263"/>
    </row>
    <row r="67" spans="1:12" x14ac:dyDescent="0.25">
      <c r="A67" s="264"/>
      <c r="B67" s="266"/>
      <c r="C67" s="266"/>
      <c r="D67" s="263"/>
      <c r="E67" s="264"/>
      <c r="F67" s="264"/>
      <c r="G67" s="264"/>
      <c r="H67" s="265"/>
      <c r="I67" s="264"/>
      <c r="J67" s="263"/>
      <c r="K67" s="264"/>
      <c r="L67" s="263"/>
    </row>
    <row r="68" spans="1:12" x14ac:dyDescent="0.25">
      <c r="A68" s="264"/>
      <c r="B68" s="266"/>
      <c r="C68" s="266"/>
      <c r="D68" s="263"/>
      <c r="E68" s="264"/>
      <c r="F68" s="264"/>
      <c r="G68" s="264"/>
      <c r="H68" s="265"/>
      <c r="I68" s="264"/>
      <c r="J68" s="263"/>
      <c r="K68" s="264"/>
      <c r="L68" s="263"/>
    </row>
    <row r="69" spans="1:12" x14ac:dyDescent="0.25">
      <c r="A69" s="264"/>
      <c r="B69" s="266"/>
      <c r="C69" s="266"/>
      <c r="D69" s="263"/>
      <c r="E69" s="264"/>
      <c r="F69" s="264"/>
      <c r="G69" s="264"/>
      <c r="H69" s="265"/>
      <c r="I69" s="264"/>
      <c r="J69" s="263"/>
      <c r="K69" s="264"/>
      <c r="L69" s="263"/>
    </row>
    <row r="70" spans="1:12" x14ac:dyDescent="0.25">
      <c r="A70" s="264"/>
      <c r="B70" s="266"/>
      <c r="C70" s="266"/>
      <c r="D70" s="263"/>
      <c r="E70" s="264"/>
      <c r="F70" s="264"/>
      <c r="G70" s="264"/>
      <c r="H70" s="265"/>
      <c r="I70" s="264"/>
      <c r="J70" s="263"/>
      <c r="K70" s="264"/>
      <c r="L70" s="263"/>
    </row>
    <row r="71" spans="1:12" x14ac:dyDescent="0.25">
      <c r="A71" s="264"/>
      <c r="B71" s="266"/>
      <c r="C71" s="266"/>
      <c r="D71" s="263"/>
      <c r="E71" s="264"/>
      <c r="F71" s="264"/>
      <c r="G71" s="264"/>
      <c r="H71" s="265"/>
      <c r="I71" s="264"/>
      <c r="J71" s="263"/>
      <c r="K71" s="264"/>
      <c r="L71" s="263"/>
    </row>
    <row r="72" spans="1:12" x14ac:dyDescent="0.25">
      <c r="A72" s="264"/>
      <c r="B72" s="266"/>
      <c r="C72" s="266"/>
      <c r="D72" s="263"/>
      <c r="E72" s="264"/>
      <c r="F72" s="264"/>
      <c r="G72" s="264"/>
      <c r="H72" s="265"/>
      <c r="I72" s="264"/>
      <c r="J72" s="263"/>
      <c r="K72" s="264"/>
      <c r="L72" s="263"/>
    </row>
  </sheetData>
  <mergeCells count="26">
    <mergeCell ref="H40:H41"/>
    <mergeCell ref="A62:E65"/>
    <mergeCell ref="F62:L65"/>
    <mergeCell ref="I40:I41"/>
    <mergeCell ref="J40:L40"/>
    <mergeCell ref="C42:I42"/>
    <mergeCell ref="A40:A41"/>
    <mergeCell ref="B40:B41"/>
    <mergeCell ref="C40:C41"/>
    <mergeCell ref="D40:D41"/>
    <mergeCell ref="E40:E41"/>
    <mergeCell ref="F40:F41"/>
    <mergeCell ref="G40:G41"/>
    <mergeCell ref="F4:F5"/>
    <mergeCell ref="G4:G5"/>
    <mergeCell ref="H4:H5"/>
    <mergeCell ref="A25:D28"/>
    <mergeCell ref="E25:L28"/>
    <mergeCell ref="J4:L4"/>
    <mergeCell ref="C6:I6"/>
    <mergeCell ref="A4:A5"/>
    <mergeCell ref="B4:B5"/>
    <mergeCell ref="C4:C5"/>
    <mergeCell ref="D4:D5"/>
    <mergeCell ref="E4:E5"/>
    <mergeCell ref="I4:I5"/>
  </mergeCells>
  <pageMargins left="0.7" right="0.7" top="0.75" bottom="0.75" header="0.3" footer="0.3"/>
  <pageSetup paperSize="5" fitToWidth="0" orientation="landscape" r:id="rId1"/>
  <headerFooter>
    <oddFooter>Página 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M100"/>
  <sheetViews>
    <sheetView zoomScaleNormal="100" workbookViewId="0">
      <selection activeCell="T39" sqref="T39"/>
    </sheetView>
  </sheetViews>
  <sheetFormatPr baseColWidth="10" defaultRowHeight="15" x14ac:dyDescent="0.25"/>
  <cols>
    <col min="1" max="1" width="18.28515625" style="11" bestFit="1" customWidth="1"/>
    <col min="2" max="2" width="29.140625" customWidth="1"/>
    <col min="5" max="5" width="9.85546875" customWidth="1"/>
    <col min="6" max="6" width="9.28515625" customWidth="1"/>
    <col min="7" max="7" width="14.42578125" customWidth="1"/>
    <col min="8" max="8" width="11.42578125" style="12"/>
    <col min="9" max="9" width="17.140625" customWidth="1"/>
    <col min="10" max="10" width="9.42578125" customWidth="1"/>
    <col min="11" max="11" width="10" customWidth="1"/>
    <col min="12" max="12" width="9.5703125" customWidth="1"/>
    <col min="13" max="13" width="14.42578125" customWidth="1"/>
  </cols>
  <sheetData>
    <row r="1" spans="1:13" x14ac:dyDescent="0.25">
      <c r="A1" s="264"/>
      <c r="B1" s="266"/>
      <c r="C1" s="266"/>
      <c r="D1" s="263"/>
      <c r="E1" s="264"/>
      <c r="F1" s="264"/>
      <c r="G1" s="264"/>
      <c r="H1" s="265"/>
      <c r="I1" s="264"/>
      <c r="J1" s="263"/>
      <c r="K1" s="264"/>
      <c r="L1" s="263"/>
    </row>
    <row r="2" spans="1:13" ht="15.75" thickBot="1" x14ac:dyDescent="0.3">
      <c r="A2" s="264"/>
      <c r="B2" s="266"/>
      <c r="C2" s="266"/>
      <c r="D2" s="263"/>
      <c r="E2" s="264"/>
      <c r="F2" s="264"/>
      <c r="G2" s="264"/>
      <c r="H2" s="265"/>
      <c r="I2" s="264"/>
      <c r="J2" s="263"/>
      <c r="K2" s="264"/>
      <c r="L2" s="263"/>
    </row>
    <row r="3" spans="1:13" x14ac:dyDescent="0.25">
      <c r="A3" s="264"/>
      <c r="B3" s="266"/>
      <c r="C3" s="266"/>
      <c r="D3" s="263"/>
      <c r="E3" s="264"/>
      <c r="F3" s="264"/>
      <c r="G3" s="264"/>
      <c r="H3" s="265"/>
      <c r="I3" s="264"/>
      <c r="J3" s="263"/>
      <c r="K3" s="264"/>
      <c r="L3" s="263"/>
      <c r="M3" s="659" t="s">
        <v>1845</v>
      </c>
    </row>
    <row r="4" spans="1:13" ht="15.75" thickBot="1" x14ac:dyDescent="0.3">
      <c r="A4" s="264"/>
      <c r="B4" s="266"/>
      <c r="C4" s="266"/>
      <c r="D4" s="263"/>
      <c r="E4" s="264"/>
      <c r="F4" s="264"/>
      <c r="G4" s="264"/>
      <c r="H4" s="265"/>
      <c r="I4" s="264"/>
      <c r="J4" s="263"/>
      <c r="K4" s="264"/>
      <c r="L4" s="263"/>
      <c r="M4" s="670">
        <f>H53+H87</f>
        <v>26528</v>
      </c>
    </row>
    <row r="5" spans="1:13" x14ac:dyDescent="0.25">
      <c r="A5" s="264"/>
      <c r="B5" s="266"/>
      <c r="C5" s="266"/>
      <c r="D5" s="263"/>
      <c r="E5" s="264"/>
      <c r="F5" s="264"/>
      <c r="G5" s="264"/>
      <c r="H5" s="265"/>
      <c r="I5" s="264"/>
      <c r="J5" s="263"/>
      <c r="K5" s="264"/>
      <c r="L5" s="263"/>
    </row>
    <row r="6" spans="1:13" x14ac:dyDescent="0.25">
      <c r="A6" s="264"/>
      <c r="B6" s="266"/>
      <c r="C6" s="266"/>
      <c r="D6" s="263"/>
      <c r="E6" s="264"/>
      <c r="F6" s="264"/>
      <c r="G6" s="264"/>
      <c r="H6" s="265"/>
      <c r="I6" s="264"/>
      <c r="J6" s="263"/>
      <c r="K6" s="264"/>
      <c r="L6" s="263"/>
    </row>
    <row r="7" spans="1:13" x14ac:dyDescent="0.25">
      <c r="A7" s="264"/>
      <c r="B7" s="266"/>
      <c r="C7" s="266"/>
      <c r="D7" s="263"/>
      <c r="E7" s="264"/>
      <c r="F7" s="264"/>
      <c r="G7" s="264"/>
      <c r="H7" s="265"/>
      <c r="I7" s="264"/>
      <c r="J7" s="263"/>
      <c r="K7" s="264"/>
      <c r="L7" s="263"/>
    </row>
    <row r="8" spans="1:13" x14ac:dyDescent="0.25">
      <c r="A8" s="264"/>
      <c r="B8" s="266"/>
      <c r="C8" s="266"/>
      <c r="D8" s="263"/>
      <c r="E8" s="264"/>
      <c r="F8" s="264"/>
      <c r="G8" s="264"/>
      <c r="H8" s="265"/>
      <c r="I8" s="264"/>
      <c r="J8" s="263"/>
      <c r="K8" s="264"/>
      <c r="L8" s="263"/>
    </row>
    <row r="9" spans="1:13" x14ac:dyDescent="0.25">
      <c r="A9" s="264"/>
      <c r="B9" s="266"/>
      <c r="C9" s="266"/>
      <c r="D9" s="263"/>
      <c r="E9" s="264"/>
      <c r="F9" s="264"/>
      <c r="G9" s="264"/>
      <c r="H9" s="265"/>
      <c r="I9" s="264"/>
      <c r="J9" s="263"/>
      <c r="K9" s="264"/>
      <c r="L9" s="263"/>
    </row>
    <row r="10" spans="1:13" s="238" customFormat="1" ht="20.25" customHeight="1" x14ac:dyDescent="0.2">
      <c r="A10" s="1011" t="s">
        <v>773</v>
      </c>
      <c r="B10" s="1011"/>
      <c r="C10" s="1011"/>
      <c r="D10" s="1011"/>
      <c r="E10" s="1011"/>
      <c r="F10" s="1011"/>
      <c r="G10" s="1011"/>
      <c r="H10" s="1011"/>
      <c r="I10" s="1011"/>
      <c r="J10" s="1011"/>
      <c r="K10" s="1011"/>
      <c r="L10" s="1011"/>
    </row>
    <row r="11" spans="1:13" s="235" customFormat="1" ht="23.25" x14ac:dyDescent="0.25">
      <c r="A11" s="180" t="s">
        <v>42</v>
      </c>
      <c r="B11" s="182" t="s">
        <v>534</v>
      </c>
      <c r="C11" s="181" t="s">
        <v>772</v>
      </c>
      <c r="D11" s="262" t="s">
        <v>45</v>
      </c>
      <c r="E11" s="262" t="s">
        <v>45</v>
      </c>
      <c r="F11" s="180" t="s">
        <v>46</v>
      </c>
      <c r="G11" s="180" t="s">
        <v>46</v>
      </c>
      <c r="H11" s="946">
        <v>700</v>
      </c>
      <c r="I11" s="180" t="s">
        <v>48</v>
      </c>
      <c r="J11" s="180"/>
      <c r="K11" s="180"/>
      <c r="L11" s="180" t="s">
        <v>21</v>
      </c>
    </row>
    <row r="12" spans="1:13" s="235" customFormat="1" x14ac:dyDescent="0.25">
      <c r="A12" s="21" t="s">
        <v>42</v>
      </c>
      <c r="B12" s="20" t="s">
        <v>294</v>
      </c>
      <c r="C12" s="18" t="s">
        <v>56</v>
      </c>
      <c r="D12" s="62" t="s">
        <v>45</v>
      </c>
      <c r="E12" s="62" t="s">
        <v>45</v>
      </c>
      <c r="F12" s="180" t="s">
        <v>46</v>
      </c>
      <c r="G12" s="180" t="s">
        <v>46</v>
      </c>
      <c r="H12" s="23">
        <v>400</v>
      </c>
      <c r="I12" s="180" t="s">
        <v>48</v>
      </c>
      <c r="J12" s="21"/>
      <c r="K12" s="21"/>
      <c r="L12" s="180" t="s">
        <v>21</v>
      </c>
    </row>
    <row r="13" spans="1:13" s="235" customFormat="1" ht="23.25" x14ac:dyDescent="0.25">
      <c r="A13" s="21" t="s">
        <v>42</v>
      </c>
      <c r="B13" s="20" t="s">
        <v>372</v>
      </c>
      <c r="C13" s="18" t="s">
        <v>711</v>
      </c>
      <c r="D13" s="62" t="s">
        <v>45</v>
      </c>
      <c r="E13" s="62" t="s">
        <v>45</v>
      </c>
      <c r="F13" s="180" t="s">
        <v>46</v>
      </c>
      <c r="G13" s="180" t="s">
        <v>46</v>
      </c>
      <c r="H13" s="23">
        <v>600</v>
      </c>
      <c r="I13" s="180" t="s">
        <v>48</v>
      </c>
      <c r="J13" s="21"/>
      <c r="K13" s="21"/>
      <c r="L13" s="180" t="s">
        <v>21</v>
      </c>
    </row>
    <row r="14" spans="1:13" s="235" customFormat="1" x14ac:dyDescent="0.25">
      <c r="A14" s="21" t="s">
        <v>42</v>
      </c>
      <c r="B14" s="19" t="s">
        <v>771</v>
      </c>
      <c r="C14" s="18" t="s">
        <v>56</v>
      </c>
      <c r="D14" s="62" t="s">
        <v>45</v>
      </c>
      <c r="E14" s="62" t="s">
        <v>45</v>
      </c>
      <c r="F14" s="180" t="s">
        <v>46</v>
      </c>
      <c r="G14" s="180" t="s">
        <v>46</v>
      </c>
      <c r="H14" s="23">
        <v>800</v>
      </c>
      <c r="I14" s="180" t="s">
        <v>48</v>
      </c>
      <c r="J14" s="21"/>
      <c r="K14" s="21"/>
      <c r="L14" s="180" t="s">
        <v>21</v>
      </c>
    </row>
    <row r="15" spans="1:13" s="235" customFormat="1" ht="23.25" x14ac:dyDescent="0.25">
      <c r="A15" s="21" t="s">
        <v>42</v>
      </c>
      <c r="B15" s="19" t="s">
        <v>770</v>
      </c>
      <c r="C15" s="18" t="s">
        <v>66</v>
      </c>
      <c r="D15" s="62" t="s">
        <v>45</v>
      </c>
      <c r="E15" s="62" t="s">
        <v>45</v>
      </c>
      <c r="F15" s="180" t="s">
        <v>46</v>
      </c>
      <c r="G15" s="180" t="s">
        <v>46</v>
      </c>
      <c r="H15" s="23">
        <v>800</v>
      </c>
      <c r="I15" s="180" t="s">
        <v>48</v>
      </c>
      <c r="J15" s="21"/>
      <c r="K15" s="21"/>
      <c r="L15" s="180" t="s">
        <v>21</v>
      </c>
    </row>
    <row r="16" spans="1:13" s="235" customFormat="1" x14ac:dyDescent="0.25">
      <c r="A16" s="21" t="s">
        <v>49</v>
      </c>
      <c r="B16" s="20" t="s">
        <v>50</v>
      </c>
      <c r="C16" s="18" t="s">
        <v>750</v>
      </c>
      <c r="D16" s="62" t="s">
        <v>45</v>
      </c>
      <c r="E16" s="62" t="s">
        <v>45</v>
      </c>
      <c r="F16" s="180" t="s">
        <v>46</v>
      </c>
      <c r="G16" s="180" t="s">
        <v>46</v>
      </c>
      <c r="H16" s="23">
        <v>1000</v>
      </c>
      <c r="I16" s="180" t="s">
        <v>48</v>
      </c>
      <c r="J16" s="21"/>
      <c r="K16" s="21"/>
      <c r="L16" s="180" t="s">
        <v>21</v>
      </c>
    </row>
    <row r="17" spans="1:12" s="235" customFormat="1" x14ac:dyDescent="0.25">
      <c r="A17" s="21" t="s">
        <v>42</v>
      </c>
      <c r="B17" s="20" t="s">
        <v>769</v>
      </c>
      <c r="C17" s="18" t="s">
        <v>761</v>
      </c>
      <c r="D17" s="62" t="s">
        <v>45</v>
      </c>
      <c r="E17" s="62" t="s">
        <v>45</v>
      </c>
      <c r="F17" s="180" t="s">
        <v>46</v>
      </c>
      <c r="G17" s="180" t="s">
        <v>46</v>
      </c>
      <c r="H17" s="23">
        <v>200</v>
      </c>
      <c r="I17" s="180" t="s">
        <v>48</v>
      </c>
      <c r="J17" s="21"/>
      <c r="K17" s="21"/>
      <c r="L17" s="180" t="s">
        <v>21</v>
      </c>
    </row>
    <row r="18" spans="1:12" s="235" customFormat="1" x14ac:dyDescent="0.25">
      <c r="A18" s="21" t="s">
        <v>54</v>
      </c>
      <c r="B18" s="20" t="s">
        <v>768</v>
      </c>
      <c r="C18" s="18" t="s">
        <v>66</v>
      </c>
      <c r="D18" s="62" t="s">
        <v>45</v>
      </c>
      <c r="E18" s="62" t="s">
        <v>45</v>
      </c>
      <c r="F18" s="180" t="s">
        <v>46</v>
      </c>
      <c r="G18" s="180" t="s">
        <v>46</v>
      </c>
      <c r="H18" s="23">
        <v>150</v>
      </c>
      <c r="I18" s="180" t="s">
        <v>48</v>
      </c>
      <c r="J18" s="21"/>
      <c r="K18" s="21"/>
      <c r="L18" s="180" t="s">
        <v>21</v>
      </c>
    </row>
    <row r="19" spans="1:12" s="235" customFormat="1" x14ac:dyDescent="0.25">
      <c r="A19" s="21" t="s">
        <v>293</v>
      </c>
      <c r="B19" s="20" t="s">
        <v>767</v>
      </c>
      <c r="C19" s="18" t="s">
        <v>66</v>
      </c>
      <c r="D19" s="62" t="s">
        <v>45</v>
      </c>
      <c r="E19" s="62" t="s">
        <v>45</v>
      </c>
      <c r="F19" s="180" t="s">
        <v>46</v>
      </c>
      <c r="G19" s="180" t="s">
        <v>46</v>
      </c>
      <c r="H19" s="23">
        <v>100</v>
      </c>
      <c r="I19" s="180" t="s">
        <v>48</v>
      </c>
      <c r="J19" s="21"/>
      <c r="K19" s="21"/>
      <c r="L19" s="180" t="s">
        <v>21</v>
      </c>
    </row>
    <row r="20" spans="1:12" s="235" customFormat="1" x14ac:dyDescent="0.25">
      <c r="A20" s="21" t="s">
        <v>754</v>
      </c>
      <c r="B20" s="20" t="s">
        <v>766</v>
      </c>
      <c r="C20" s="18" t="s">
        <v>722</v>
      </c>
      <c r="D20" s="62" t="s">
        <v>45</v>
      </c>
      <c r="E20" s="62" t="s">
        <v>45</v>
      </c>
      <c r="F20" s="180" t="s">
        <v>46</v>
      </c>
      <c r="G20" s="180" t="s">
        <v>46</v>
      </c>
      <c r="H20" s="23">
        <v>100</v>
      </c>
      <c r="I20" s="180" t="s">
        <v>48</v>
      </c>
      <c r="J20" s="21"/>
      <c r="K20" s="21"/>
      <c r="L20" s="180" t="s">
        <v>21</v>
      </c>
    </row>
    <row r="21" spans="1:12" s="235" customFormat="1" x14ac:dyDescent="0.25">
      <c r="A21" s="21" t="s">
        <v>49</v>
      </c>
      <c r="B21" s="20" t="s">
        <v>764</v>
      </c>
      <c r="C21" s="18" t="s">
        <v>760</v>
      </c>
      <c r="D21" s="62" t="s">
        <v>45</v>
      </c>
      <c r="E21" s="62" t="s">
        <v>45</v>
      </c>
      <c r="F21" s="180" t="s">
        <v>46</v>
      </c>
      <c r="G21" s="180" t="s">
        <v>46</v>
      </c>
      <c r="H21" s="23">
        <v>150</v>
      </c>
      <c r="I21" s="180" t="s">
        <v>48</v>
      </c>
      <c r="J21" s="21"/>
      <c r="K21" s="21"/>
      <c r="L21" s="180" t="s">
        <v>21</v>
      </c>
    </row>
    <row r="22" spans="1:12" s="235" customFormat="1" x14ac:dyDescent="0.25">
      <c r="A22" s="21" t="s">
        <v>42</v>
      </c>
      <c r="B22" s="20" t="s">
        <v>765</v>
      </c>
      <c r="C22" s="18" t="s">
        <v>66</v>
      </c>
      <c r="D22" s="62" t="s">
        <v>45</v>
      </c>
      <c r="E22" s="62" t="s">
        <v>45</v>
      </c>
      <c r="F22" s="180" t="s">
        <v>46</v>
      </c>
      <c r="G22" s="180" t="s">
        <v>46</v>
      </c>
      <c r="H22" s="23">
        <v>50</v>
      </c>
      <c r="I22" s="180" t="s">
        <v>521</v>
      </c>
      <c r="J22" s="21"/>
      <c r="K22" s="21"/>
      <c r="L22" s="180" t="s">
        <v>21</v>
      </c>
    </row>
    <row r="23" spans="1:12" s="235" customFormat="1" x14ac:dyDescent="0.25">
      <c r="A23" s="21" t="s">
        <v>49</v>
      </c>
      <c r="B23" s="20" t="s">
        <v>764</v>
      </c>
      <c r="C23" s="18" t="s">
        <v>56</v>
      </c>
      <c r="D23" s="62" t="s">
        <v>45</v>
      </c>
      <c r="E23" s="62" t="s">
        <v>45</v>
      </c>
      <c r="F23" s="180" t="s">
        <v>46</v>
      </c>
      <c r="G23" s="180" t="s">
        <v>46</v>
      </c>
      <c r="H23" s="23">
        <v>200</v>
      </c>
      <c r="I23" s="180" t="s">
        <v>48</v>
      </c>
      <c r="J23" s="21"/>
      <c r="K23" s="21"/>
      <c r="L23" s="180" t="s">
        <v>21</v>
      </c>
    </row>
    <row r="24" spans="1:12" s="235" customFormat="1" x14ac:dyDescent="0.25">
      <c r="A24" s="21" t="s">
        <v>363</v>
      </c>
      <c r="B24" s="20" t="s">
        <v>433</v>
      </c>
      <c r="C24" s="62" t="s">
        <v>763</v>
      </c>
      <c r="D24" s="62" t="s">
        <v>45</v>
      </c>
      <c r="E24" s="62" t="s">
        <v>45</v>
      </c>
      <c r="F24" s="180" t="s">
        <v>46</v>
      </c>
      <c r="G24" s="180" t="s">
        <v>46</v>
      </c>
      <c r="H24" s="23">
        <v>150</v>
      </c>
      <c r="I24" s="180" t="s">
        <v>48</v>
      </c>
      <c r="J24" s="21"/>
      <c r="K24" s="21"/>
      <c r="L24" s="180" t="s">
        <v>21</v>
      </c>
    </row>
    <row r="25" spans="1:12" s="235" customFormat="1" x14ac:dyDescent="0.25">
      <c r="A25" s="21" t="s">
        <v>762</v>
      </c>
      <c r="B25" s="20" t="s">
        <v>759</v>
      </c>
      <c r="C25" s="18" t="s">
        <v>761</v>
      </c>
      <c r="D25" s="62" t="s">
        <v>45</v>
      </c>
      <c r="E25" s="62" t="s">
        <v>45</v>
      </c>
      <c r="F25" s="180" t="s">
        <v>46</v>
      </c>
      <c r="G25" s="180" t="s">
        <v>46</v>
      </c>
      <c r="H25" s="23">
        <v>300</v>
      </c>
      <c r="I25" s="180" t="s">
        <v>48</v>
      </c>
      <c r="J25" s="21"/>
      <c r="K25" s="21"/>
      <c r="L25" s="180" t="s">
        <v>21</v>
      </c>
    </row>
    <row r="26" spans="1:12" s="235" customFormat="1" x14ac:dyDescent="0.25">
      <c r="A26" s="21" t="s">
        <v>54</v>
      </c>
      <c r="B26" s="20" t="s">
        <v>759</v>
      </c>
      <c r="C26" s="18" t="s">
        <v>760</v>
      </c>
      <c r="D26" s="62" t="s">
        <v>45</v>
      </c>
      <c r="E26" s="62" t="s">
        <v>45</v>
      </c>
      <c r="F26" s="180" t="s">
        <v>46</v>
      </c>
      <c r="G26" s="180" t="s">
        <v>46</v>
      </c>
      <c r="H26" s="23">
        <v>300</v>
      </c>
      <c r="I26" s="180" t="s">
        <v>48</v>
      </c>
      <c r="J26" s="21"/>
      <c r="K26" s="21"/>
      <c r="L26" s="180" t="s">
        <v>21</v>
      </c>
    </row>
    <row r="27" spans="1:12" s="235" customFormat="1" x14ac:dyDescent="0.25">
      <c r="A27" s="21" t="s">
        <v>754</v>
      </c>
      <c r="B27" s="20" t="s">
        <v>759</v>
      </c>
      <c r="C27" s="18" t="s">
        <v>19</v>
      </c>
      <c r="D27" s="62" t="s">
        <v>45</v>
      </c>
      <c r="E27" s="62" t="s">
        <v>45</v>
      </c>
      <c r="F27" s="180" t="s">
        <v>46</v>
      </c>
      <c r="G27" s="180" t="s">
        <v>46</v>
      </c>
      <c r="H27" s="23">
        <v>300</v>
      </c>
      <c r="I27" s="180" t="s">
        <v>48</v>
      </c>
      <c r="J27" s="21"/>
      <c r="K27" s="21"/>
      <c r="L27" s="180" t="s">
        <v>21</v>
      </c>
    </row>
    <row r="28" spans="1:12" s="235" customFormat="1" x14ac:dyDescent="0.25">
      <c r="A28" s="21" t="s">
        <v>42</v>
      </c>
      <c r="B28" s="20" t="s">
        <v>580</v>
      </c>
      <c r="C28" s="18" t="s">
        <v>212</v>
      </c>
      <c r="D28" s="62" t="s">
        <v>45</v>
      </c>
      <c r="E28" s="62" t="s">
        <v>45</v>
      </c>
      <c r="F28" s="180" t="s">
        <v>46</v>
      </c>
      <c r="G28" s="180" t="s">
        <v>46</v>
      </c>
      <c r="H28" s="23">
        <v>60</v>
      </c>
      <c r="I28" s="180" t="s">
        <v>48</v>
      </c>
      <c r="J28" s="21"/>
      <c r="K28" s="21"/>
      <c r="L28" s="180" t="s">
        <v>21</v>
      </c>
    </row>
    <row r="29" spans="1:12" s="235" customFormat="1" x14ac:dyDescent="0.25">
      <c r="A29" s="21" t="s">
        <v>42</v>
      </c>
      <c r="B29" s="20" t="s">
        <v>758</v>
      </c>
      <c r="C29" s="62" t="s">
        <v>115</v>
      </c>
      <c r="D29" s="62" t="s">
        <v>45</v>
      </c>
      <c r="E29" s="62" t="s">
        <v>45</v>
      </c>
      <c r="F29" s="180" t="s">
        <v>46</v>
      </c>
      <c r="G29" s="180" t="s">
        <v>46</v>
      </c>
      <c r="H29" s="23">
        <v>150</v>
      </c>
      <c r="I29" s="180" t="s">
        <v>48</v>
      </c>
      <c r="J29" s="24"/>
      <c r="K29" s="21"/>
      <c r="L29" s="180" t="s">
        <v>21</v>
      </c>
    </row>
    <row r="30" spans="1:12" s="235" customFormat="1" x14ac:dyDescent="0.25">
      <c r="A30" s="21" t="s">
        <v>757</v>
      </c>
      <c r="B30" s="20" t="s">
        <v>433</v>
      </c>
      <c r="C30" s="261" t="s">
        <v>63</v>
      </c>
      <c r="D30" s="62" t="s">
        <v>45</v>
      </c>
      <c r="E30" s="62" t="s">
        <v>45</v>
      </c>
      <c r="F30" s="180" t="s">
        <v>46</v>
      </c>
      <c r="G30" s="180" t="s">
        <v>46</v>
      </c>
      <c r="H30" s="23">
        <v>100</v>
      </c>
      <c r="I30" s="180" t="s">
        <v>48</v>
      </c>
      <c r="J30" s="24"/>
      <c r="K30" s="21"/>
      <c r="L30" s="180" t="s">
        <v>21</v>
      </c>
    </row>
    <row r="31" spans="1:12" s="235" customFormat="1" ht="15.75" customHeight="1" x14ac:dyDescent="0.25">
      <c r="A31" s="21" t="s">
        <v>756</v>
      </c>
      <c r="B31" s="20" t="s">
        <v>755</v>
      </c>
      <c r="C31" s="260" t="s">
        <v>46</v>
      </c>
      <c r="D31" s="62" t="s">
        <v>45</v>
      </c>
      <c r="E31" s="62" t="s">
        <v>45</v>
      </c>
      <c r="F31" s="180" t="s">
        <v>46</v>
      </c>
      <c r="G31" s="180" t="s">
        <v>46</v>
      </c>
      <c r="H31" s="23">
        <v>90</v>
      </c>
      <c r="I31" s="180" t="s">
        <v>48</v>
      </c>
      <c r="J31" s="24"/>
      <c r="K31" s="21"/>
      <c r="L31" s="180" t="s">
        <v>21</v>
      </c>
    </row>
    <row r="32" spans="1:12" s="235" customFormat="1" ht="22.5" customHeight="1" x14ac:dyDescent="0.25">
      <c r="A32" s="21" t="s">
        <v>754</v>
      </c>
      <c r="B32" s="19" t="s">
        <v>753</v>
      </c>
      <c r="C32" s="260" t="s">
        <v>752</v>
      </c>
      <c r="D32" s="62" t="s">
        <v>45</v>
      </c>
      <c r="E32" s="62" t="s">
        <v>45</v>
      </c>
      <c r="F32" s="180" t="s">
        <v>46</v>
      </c>
      <c r="G32" s="180" t="s">
        <v>46</v>
      </c>
      <c r="H32" s="23">
        <v>250</v>
      </c>
      <c r="I32" s="180" t="s">
        <v>48</v>
      </c>
      <c r="J32" s="24"/>
      <c r="K32" s="21"/>
      <c r="L32" s="180" t="s">
        <v>21</v>
      </c>
    </row>
    <row r="33" spans="1:13" s="255" customFormat="1" ht="15.75" customHeight="1" x14ac:dyDescent="0.2">
      <c r="A33" s="21" t="s">
        <v>42</v>
      </c>
      <c r="B33" s="20" t="s">
        <v>1947</v>
      </c>
      <c r="C33" s="62" t="s">
        <v>66</v>
      </c>
      <c r="D33" s="62" t="s">
        <v>67</v>
      </c>
      <c r="E33" s="62" t="s">
        <v>45</v>
      </c>
      <c r="F33" s="180" t="s">
        <v>46</v>
      </c>
      <c r="G33" s="180" t="s">
        <v>46</v>
      </c>
      <c r="H33" s="23">
        <v>2500</v>
      </c>
      <c r="I33" s="180" t="s">
        <v>48</v>
      </c>
      <c r="J33" s="21"/>
      <c r="K33" s="21"/>
      <c r="L33" s="180" t="s">
        <v>21</v>
      </c>
    </row>
    <row r="34" spans="1:13" s="255" customFormat="1" ht="15.75" customHeight="1" x14ac:dyDescent="0.2">
      <c r="A34" s="735" t="s">
        <v>42</v>
      </c>
      <c r="B34" s="718" t="s">
        <v>751</v>
      </c>
      <c r="C34" s="62" t="s">
        <v>750</v>
      </c>
      <c r="D34" s="62" t="s">
        <v>749</v>
      </c>
      <c r="E34" s="62" t="s">
        <v>45</v>
      </c>
      <c r="F34" s="180" t="s">
        <v>46</v>
      </c>
      <c r="G34" s="180" t="s">
        <v>46</v>
      </c>
      <c r="H34" s="23">
        <v>3500</v>
      </c>
      <c r="I34" s="180" t="s">
        <v>48</v>
      </c>
      <c r="J34" s="21"/>
      <c r="K34" s="21"/>
      <c r="L34" s="180" t="s">
        <v>21</v>
      </c>
    </row>
    <row r="35" spans="1:13" x14ac:dyDescent="0.25">
      <c r="A35" s="77" t="s">
        <v>49</v>
      </c>
      <c r="B35" s="145" t="s">
        <v>748</v>
      </c>
      <c r="C35" s="259" t="s">
        <v>66</v>
      </c>
      <c r="D35" s="259" t="s">
        <v>45</v>
      </c>
      <c r="E35" s="259"/>
      <c r="F35" s="77"/>
      <c r="G35" s="180" t="s">
        <v>46</v>
      </c>
      <c r="H35" s="82">
        <v>150</v>
      </c>
      <c r="I35" s="180" t="s">
        <v>48</v>
      </c>
      <c r="J35" s="77"/>
      <c r="K35" s="77"/>
      <c r="L35" s="180" t="s">
        <v>21</v>
      </c>
    </row>
    <row r="36" spans="1:13" x14ac:dyDescent="0.25">
      <c r="A36" s="77" t="s">
        <v>49</v>
      </c>
      <c r="B36" s="145" t="s">
        <v>747</v>
      </c>
      <c r="C36" s="259" t="s">
        <v>56</v>
      </c>
      <c r="D36" s="259" t="s">
        <v>45</v>
      </c>
      <c r="E36" s="259"/>
      <c r="F36" s="77"/>
      <c r="G36" s="180" t="s">
        <v>46</v>
      </c>
      <c r="H36" s="82">
        <v>100</v>
      </c>
      <c r="I36" s="180" t="s">
        <v>48</v>
      </c>
      <c r="J36" s="77"/>
      <c r="K36" s="77"/>
      <c r="L36" s="180" t="s">
        <v>21</v>
      </c>
    </row>
    <row r="37" spans="1:13" x14ac:dyDescent="0.25">
      <c r="A37" s="77" t="s">
        <v>746</v>
      </c>
      <c r="B37" s="145" t="s">
        <v>89</v>
      </c>
      <c r="C37" s="259" t="s">
        <v>206</v>
      </c>
      <c r="D37" s="259" t="s">
        <v>45</v>
      </c>
      <c r="E37" s="259"/>
      <c r="F37" s="77"/>
      <c r="G37" s="180" t="s">
        <v>46</v>
      </c>
      <c r="H37" s="82">
        <v>200</v>
      </c>
      <c r="I37" s="180" t="s">
        <v>48</v>
      </c>
      <c r="J37" s="77"/>
      <c r="K37" s="77"/>
      <c r="L37" s="180" t="s">
        <v>21</v>
      </c>
    </row>
    <row r="38" spans="1:13" x14ac:dyDescent="0.25">
      <c r="A38" s="77" t="s">
        <v>42</v>
      </c>
      <c r="B38" s="145" t="s">
        <v>745</v>
      </c>
      <c r="C38" s="259" t="s">
        <v>63</v>
      </c>
      <c r="D38" s="259" t="s">
        <v>744</v>
      </c>
      <c r="E38" s="259"/>
      <c r="F38" s="77"/>
      <c r="G38" s="180" t="s">
        <v>46</v>
      </c>
      <c r="H38" s="82">
        <v>300</v>
      </c>
      <c r="I38" s="180" t="s">
        <v>48</v>
      </c>
      <c r="J38" s="77"/>
      <c r="K38" s="77"/>
      <c r="L38" s="180" t="s">
        <v>21</v>
      </c>
    </row>
    <row r="39" spans="1:13" x14ac:dyDescent="0.25">
      <c r="A39" s="77" t="s">
        <v>42</v>
      </c>
      <c r="B39" s="145" t="s">
        <v>79</v>
      </c>
      <c r="C39" s="259" t="s">
        <v>63</v>
      </c>
      <c r="D39" s="259" t="s">
        <v>743</v>
      </c>
      <c r="E39" s="259"/>
      <c r="F39" s="77"/>
      <c r="G39" s="180" t="s">
        <v>46</v>
      </c>
      <c r="H39" s="82">
        <v>400</v>
      </c>
      <c r="I39" s="180" t="s">
        <v>48</v>
      </c>
      <c r="J39" s="21"/>
      <c r="K39" s="21"/>
      <c r="L39" s="180" t="s">
        <v>21</v>
      </c>
      <c r="M39" s="31"/>
    </row>
    <row r="40" spans="1:13" x14ac:dyDescent="0.25">
      <c r="A40" s="77" t="s">
        <v>78</v>
      </c>
      <c r="B40" s="145" t="s">
        <v>86</v>
      </c>
      <c r="C40" s="259" t="s">
        <v>63</v>
      </c>
      <c r="D40" s="259" t="s">
        <v>45</v>
      </c>
      <c r="E40" s="259"/>
      <c r="F40" s="77"/>
      <c r="G40" s="180" t="s">
        <v>46</v>
      </c>
      <c r="H40" s="82">
        <v>400</v>
      </c>
      <c r="I40" s="180" t="s">
        <v>48</v>
      </c>
      <c r="J40" s="77"/>
      <c r="K40" s="77"/>
      <c r="L40" s="180" t="s">
        <v>21</v>
      </c>
    </row>
    <row r="41" spans="1:13" x14ac:dyDescent="0.25">
      <c r="A41" s="77" t="s">
        <v>78</v>
      </c>
      <c r="B41" s="145" t="s">
        <v>82</v>
      </c>
      <c r="C41" s="259" t="s">
        <v>63</v>
      </c>
      <c r="D41" s="259" t="s">
        <v>45</v>
      </c>
      <c r="E41" s="259"/>
      <c r="F41" s="77"/>
      <c r="G41" s="180" t="s">
        <v>46</v>
      </c>
      <c r="H41" s="82">
        <v>100</v>
      </c>
      <c r="I41" s="180" t="s">
        <v>48</v>
      </c>
      <c r="J41" s="77"/>
      <c r="K41" s="77"/>
      <c r="L41" s="180" t="s">
        <v>21</v>
      </c>
    </row>
    <row r="42" spans="1:13" x14ac:dyDescent="0.25">
      <c r="A42" s="77" t="s">
        <v>42</v>
      </c>
      <c r="B42" s="145" t="s">
        <v>84</v>
      </c>
      <c r="C42" s="259" t="s">
        <v>63</v>
      </c>
      <c r="D42" s="259" t="s">
        <v>45</v>
      </c>
      <c r="E42" s="259"/>
      <c r="F42" s="77"/>
      <c r="G42" s="180" t="s">
        <v>46</v>
      </c>
      <c r="H42" s="82">
        <v>100</v>
      </c>
      <c r="I42" s="180" t="s">
        <v>48</v>
      </c>
      <c r="J42" s="77"/>
      <c r="K42" s="77"/>
      <c r="L42" s="180" t="s">
        <v>21</v>
      </c>
    </row>
    <row r="43" spans="1:13" x14ac:dyDescent="0.25">
      <c r="A43" s="77" t="s">
        <v>96</v>
      </c>
      <c r="B43" s="145" t="s">
        <v>97</v>
      </c>
      <c r="C43" s="259" t="s">
        <v>63</v>
      </c>
      <c r="D43" s="259" t="s">
        <v>45</v>
      </c>
      <c r="E43" s="259"/>
      <c r="F43" s="77"/>
      <c r="G43" s="180" t="s">
        <v>46</v>
      </c>
      <c r="H43" s="82">
        <v>150</v>
      </c>
      <c r="I43" s="180" t="s">
        <v>48</v>
      </c>
      <c r="J43" s="77"/>
      <c r="K43" s="77"/>
      <c r="L43" s="180" t="s">
        <v>21</v>
      </c>
      <c r="M43" s="33"/>
    </row>
    <row r="44" spans="1:13" x14ac:dyDescent="0.25">
      <c r="A44" s="77" t="s">
        <v>42</v>
      </c>
      <c r="B44" s="145" t="s">
        <v>258</v>
      </c>
      <c r="C44" s="259" t="s">
        <v>63</v>
      </c>
      <c r="D44" s="259" t="s">
        <v>116</v>
      </c>
      <c r="E44" s="259"/>
      <c r="F44" s="77"/>
      <c r="G44" s="180" t="s">
        <v>46</v>
      </c>
      <c r="H44" s="82">
        <v>600</v>
      </c>
      <c r="I44" s="180" t="s">
        <v>48</v>
      </c>
      <c r="J44" s="77"/>
      <c r="K44" s="77"/>
      <c r="L44" s="180" t="s">
        <v>21</v>
      </c>
    </row>
    <row r="45" spans="1:13" x14ac:dyDescent="0.25">
      <c r="A45" s="77" t="s">
        <v>78</v>
      </c>
      <c r="B45" s="145" t="s">
        <v>89</v>
      </c>
      <c r="C45" s="259" t="s">
        <v>63</v>
      </c>
      <c r="D45" s="259" t="s">
        <v>45</v>
      </c>
      <c r="E45" s="259"/>
      <c r="F45" s="77"/>
      <c r="G45" s="180" t="s">
        <v>46</v>
      </c>
      <c r="H45" s="82">
        <v>200</v>
      </c>
      <c r="I45" s="180" t="s">
        <v>48</v>
      </c>
      <c r="J45" s="77"/>
      <c r="K45" s="77"/>
      <c r="L45" s="180" t="s">
        <v>21</v>
      </c>
    </row>
    <row r="46" spans="1:13" x14ac:dyDescent="0.25">
      <c r="A46" s="77" t="s">
        <v>42</v>
      </c>
      <c r="B46" s="80" t="s">
        <v>742</v>
      </c>
      <c r="C46" s="259" t="s">
        <v>66</v>
      </c>
      <c r="D46" s="259" t="s">
        <v>45</v>
      </c>
      <c r="E46" s="259"/>
      <c r="F46" s="77"/>
      <c r="G46" s="180" t="s">
        <v>46</v>
      </c>
      <c r="H46" s="82">
        <v>200</v>
      </c>
      <c r="I46" s="180" t="s">
        <v>48</v>
      </c>
      <c r="J46" s="77"/>
      <c r="K46" s="153"/>
      <c r="L46" s="180" t="s">
        <v>21</v>
      </c>
    </row>
    <row r="47" spans="1:13" x14ac:dyDescent="0.25">
      <c r="A47" s="21" t="s">
        <v>42</v>
      </c>
      <c r="B47" s="24" t="s">
        <v>79</v>
      </c>
      <c r="C47" s="62" t="s">
        <v>63</v>
      </c>
      <c r="D47" s="62" t="s">
        <v>80</v>
      </c>
      <c r="E47" s="62" t="s">
        <v>45</v>
      </c>
      <c r="F47" s="21" t="s">
        <v>46</v>
      </c>
      <c r="G47" s="180" t="s">
        <v>46</v>
      </c>
      <c r="H47" s="23">
        <v>400</v>
      </c>
      <c r="I47" s="180" t="s">
        <v>48</v>
      </c>
      <c r="J47" s="21"/>
      <c r="K47" s="21"/>
      <c r="L47" s="180" t="s">
        <v>21</v>
      </c>
    </row>
    <row r="48" spans="1:13" x14ac:dyDescent="0.25">
      <c r="A48" s="21" t="s">
        <v>42</v>
      </c>
      <c r="B48" s="24" t="s">
        <v>82</v>
      </c>
      <c r="C48" s="62" t="s">
        <v>63</v>
      </c>
      <c r="D48" s="62" t="s">
        <v>386</v>
      </c>
      <c r="E48" s="62" t="s">
        <v>45</v>
      </c>
      <c r="F48" s="21" t="s">
        <v>46</v>
      </c>
      <c r="G48" s="180" t="s">
        <v>46</v>
      </c>
      <c r="H48" s="23">
        <v>100</v>
      </c>
      <c r="I48" s="180" t="s">
        <v>48</v>
      </c>
      <c r="J48" s="21"/>
      <c r="K48" s="21"/>
      <c r="L48" s="180" t="s">
        <v>21</v>
      </c>
    </row>
    <row r="49" spans="1:13" x14ac:dyDescent="0.25">
      <c r="A49" s="21" t="s">
        <v>42</v>
      </c>
      <c r="B49" s="24" t="s">
        <v>84</v>
      </c>
      <c r="C49" s="62" t="s">
        <v>63</v>
      </c>
      <c r="D49" s="62" t="s">
        <v>386</v>
      </c>
      <c r="E49" s="62" t="s">
        <v>45</v>
      </c>
      <c r="F49" s="21" t="s">
        <v>46</v>
      </c>
      <c r="G49" s="180" t="s">
        <v>46</v>
      </c>
      <c r="H49" s="23">
        <v>100</v>
      </c>
      <c r="I49" s="180" t="s">
        <v>48</v>
      </c>
      <c r="J49" s="21"/>
      <c r="K49" s="21"/>
      <c r="L49" s="180" t="s">
        <v>21</v>
      </c>
    </row>
    <row r="50" spans="1:13" x14ac:dyDescent="0.25">
      <c r="A50" s="21" t="s">
        <v>42</v>
      </c>
      <c r="B50" s="24" t="s">
        <v>741</v>
      </c>
      <c r="C50" s="62" t="s">
        <v>63</v>
      </c>
      <c r="D50" s="62" t="s">
        <v>106</v>
      </c>
      <c r="E50" s="62" t="s">
        <v>45</v>
      </c>
      <c r="F50" s="21" t="s">
        <v>46</v>
      </c>
      <c r="G50" s="180" t="s">
        <v>46</v>
      </c>
      <c r="H50" s="23">
        <v>200</v>
      </c>
      <c r="I50" s="180" t="s">
        <v>48</v>
      </c>
      <c r="J50" s="21"/>
      <c r="K50" s="21"/>
      <c r="L50" s="180" t="s">
        <v>21</v>
      </c>
    </row>
    <row r="51" spans="1:13" ht="34.5" x14ac:dyDescent="0.25">
      <c r="A51" s="140" t="s">
        <v>42</v>
      </c>
      <c r="B51" s="141" t="s">
        <v>258</v>
      </c>
      <c r="C51" s="722" t="s">
        <v>63</v>
      </c>
      <c r="D51" s="722" t="s">
        <v>116</v>
      </c>
      <c r="E51" s="526" t="s">
        <v>740</v>
      </c>
      <c r="F51" s="381" t="s">
        <v>46</v>
      </c>
      <c r="G51" s="150" t="s">
        <v>46</v>
      </c>
      <c r="H51" s="396">
        <v>600</v>
      </c>
      <c r="I51" s="150" t="s">
        <v>48</v>
      </c>
      <c r="J51" s="140"/>
      <c r="K51" s="140"/>
      <c r="L51" s="150" t="s">
        <v>21</v>
      </c>
    </row>
    <row r="52" spans="1:13" x14ac:dyDescent="0.25">
      <c r="A52" s="735" t="s">
        <v>42</v>
      </c>
      <c r="B52" s="716" t="s">
        <v>1378</v>
      </c>
      <c r="C52" s="62" t="s">
        <v>288</v>
      </c>
      <c r="D52" s="62" t="s">
        <v>45</v>
      </c>
      <c r="E52" s="18" t="s">
        <v>45</v>
      </c>
      <c r="F52" s="37" t="s">
        <v>46</v>
      </c>
      <c r="G52" s="21" t="s">
        <v>46</v>
      </c>
      <c r="H52" s="26">
        <v>4408</v>
      </c>
      <c r="I52" s="21" t="s">
        <v>48</v>
      </c>
      <c r="J52" s="21" t="s">
        <v>21</v>
      </c>
      <c r="K52" s="21"/>
      <c r="L52" s="21"/>
      <c r="M52" s="721">
        <v>44186</v>
      </c>
    </row>
    <row r="53" spans="1:13" ht="15.75" thickBot="1" x14ac:dyDescent="0.3">
      <c r="A53" s="623"/>
      <c r="B53" s="318"/>
      <c r="C53" s="723"/>
      <c r="D53" s="723"/>
      <c r="E53" s="724"/>
      <c r="F53" s="725"/>
      <c r="G53" s="623"/>
      <c r="H53" s="726">
        <f>SUM(H11:H52)</f>
        <v>21658</v>
      </c>
      <c r="I53" s="44"/>
      <c r="J53" s="44"/>
      <c r="K53" s="44"/>
      <c r="L53" s="384"/>
    </row>
    <row r="54" spans="1:13" ht="15" customHeight="1" x14ac:dyDescent="0.25">
      <c r="A54" s="1191" t="s">
        <v>73</v>
      </c>
      <c r="B54" s="1192"/>
      <c r="C54" s="1192"/>
      <c r="D54" s="1192"/>
      <c r="E54" s="1192"/>
      <c r="F54" s="1193"/>
      <c r="G54" s="1200" t="s">
        <v>23</v>
      </c>
      <c r="H54" s="1201"/>
      <c r="I54" s="1202"/>
      <c r="J54" s="1202"/>
      <c r="K54" s="1202"/>
      <c r="L54" s="1203"/>
    </row>
    <row r="55" spans="1:13" x14ac:dyDescent="0.25">
      <c r="A55" s="1194"/>
      <c r="B55" s="1195"/>
      <c r="C55" s="1195"/>
      <c r="D55" s="1195"/>
      <c r="E55" s="1195"/>
      <c r="F55" s="1196"/>
      <c r="G55" s="1204"/>
      <c r="H55" s="1201"/>
      <c r="I55" s="1201"/>
      <c r="J55" s="1201"/>
      <c r="K55" s="1201"/>
      <c r="L55" s="1205"/>
    </row>
    <row r="56" spans="1:13" x14ac:dyDescent="0.25">
      <c r="A56" s="1194"/>
      <c r="B56" s="1195"/>
      <c r="C56" s="1195"/>
      <c r="D56" s="1195"/>
      <c r="E56" s="1195"/>
      <c r="F56" s="1196"/>
      <c r="G56" s="1204"/>
      <c r="H56" s="1201"/>
      <c r="I56" s="1201"/>
      <c r="J56" s="1201"/>
      <c r="K56" s="1201"/>
      <c r="L56" s="1205"/>
    </row>
    <row r="57" spans="1:13" x14ac:dyDescent="0.25">
      <c r="A57" s="1197"/>
      <c r="B57" s="1198"/>
      <c r="C57" s="1198"/>
      <c r="D57" s="1198"/>
      <c r="E57" s="1198"/>
      <c r="F57" s="1199"/>
      <c r="G57" s="1206"/>
      <c r="H57" s="1207"/>
      <c r="I57" s="1207"/>
      <c r="J57" s="1207"/>
      <c r="K57" s="1207"/>
      <c r="L57" s="1208"/>
    </row>
    <row r="71" spans="1:12" x14ac:dyDescent="0.25">
      <c r="A71" s="10"/>
      <c r="B71" s="10"/>
      <c r="C71" s="11"/>
      <c r="D71" s="11"/>
      <c r="H71"/>
      <c r="K71" s="13"/>
      <c r="L71" s="11"/>
    </row>
    <row r="72" spans="1:12" x14ac:dyDescent="0.25">
      <c r="A72" s="10"/>
      <c r="B72" s="10"/>
      <c r="C72" s="11"/>
      <c r="D72" s="11"/>
      <c r="H72"/>
      <c r="K72" s="13"/>
      <c r="L72" s="11"/>
    </row>
    <row r="73" spans="1:12" x14ac:dyDescent="0.25">
      <c r="A73" s="10"/>
      <c r="B73" s="10"/>
      <c r="C73" s="11"/>
      <c r="D73" s="11"/>
      <c r="H73"/>
      <c r="K73" s="13"/>
      <c r="L73" s="11"/>
    </row>
    <row r="74" spans="1:12" ht="15.75" thickBot="1" x14ac:dyDescent="0.3">
      <c r="A74" s="10"/>
      <c r="B74" s="10"/>
      <c r="C74" s="11"/>
      <c r="D74" s="11"/>
      <c r="H74"/>
      <c r="K74" s="13"/>
      <c r="L74" s="11"/>
    </row>
    <row r="75" spans="1:12" ht="16.5" thickTop="1" thickBot="1" x14ac:dyDescent="0.3">
      <c r="A75" s="1014" t="s">
        <v>792</v>
      </c>
      <c r="B75" s="1016" t="s">
        <v>35</v>
      </c>
      <c r="C75" s="1016" t="s">
        <v>6</v>
      </c>
      <c r="D75" s="1016" t="s">
        <v>3</v>
      </c>
      <c r="E75" s="1016" t="s">
        <v>4</v>
      </c>
      <c r="F75" s="1016" t="s">
        <v>7</v>
      </c>
      <c r="G75" s="1016" t="s">
        <v>36</v>
      </c>
      <c r="H75" s="1016" t="s">
        <v>75</v>
      </c>
      <c r="I75" s="1009" t="s">
        <v>8</v>
      </c>
      <c r="J75" s="1025" t="s">
        <v>38</v>
      </c>
      <c r="K75" s="1026"/>
      <c r="L75" s="1026"/>
    </row>
    <row r="76" spans="1:12" x14ac:dyDescent="0.25">
      <c r="A76" s="1015"/>
      <c r="B76" s="1017"/>
      <c r="C76" s="1017"/>
      <c r="D76" s="1017"/>
      <c r="E76" s="1017"/>
      <c r="F76" s="1017"/>
      <c r="G76" s="1017"/>
      <c r="H76" s="1017"/>
      <c r="I76" s="1010"/>
      <c r="J76" s="35" t="s">
        <v>11</v>
      </c>
      <c r="K76" s="35" t="s">
        <v>12</v>
      </c>
      <c r="L76" s="36" t="s">
        <v>13</v>
      </c>
    </row>
    <row r="77" spans="1:12" x14ac:dyDescent="0.25">
      <c r="A77" s="21" t="s">
        <v>42</v>
      </c>
      <c r="B77" s="20" t="s">
        <v>79</v>
      </c>
      <c r="C77" s="20" t="s">
        <v>63</v>
      </c>
      <c r="D77" s="20" t="s">
        <v>80</v>
      </c>
      <c r="E77" s="20" t="s">
        <v>45</v>
      </c>
      <c r="F77" s="21" t="s">
        <v>46</v>
      </c>
      <c r="G77" s="21" t="s">
        <v>791</v>
      </c>
      <c r="H77" s="23">
        <v>850</v>
      </c>
      <c r="I77" s="21" t="s">
        <v>48</v>
      </c>
      <c r="J77" s="21"/>
      <c r="K77" s="21"/>
      <c r="L77" s="21" t="s">
        <v>21</v>
      </c>
    </row>
    <row r="78" spans="1:12" x14ac:dyDescent="0.25">
      <c r="A78" s="21" t="s">
        <v>42</v>
      </c>
      <c r="B78" s="20" t="s">
        <v>82</v>
      </c>
      <c r="C78" s="20" t="s">
        <v>63</v>
      </c>
      <c r="D78" s="20" t="s">
        <v>386</v>
      </c>
      <c r="E78" s="20" t="s">
        <v>45</v>
      </c>
      <c r="F78" s="21" t="s">
        <v>46</v>
      </c>
      <c r="G78" s="21" t="s">
        <v>791</v>
      </c>
      <c r="H78" s="23">
        <v>150</v>
      </c>
      <c r="I78" s="21" t="s">
        <v>48</v>
      </c>
      <c r="J78" s="21"/>
      <c r="K78" s="21"/>
      <c r="L78" s="21" t="s">
        <v>21</v>
      </c>
    </row>
    <row r="79" spans="1:12" x14ac:dyDescent="0.25">
      <c r="A79" s="21" t="s">
        <v>42</v>
      </c>
      <c r="B79" s="20" t="s">
        <v>84</v>
      </c>
      <c r="C79" s="20" t="s">
        <v>63</v>
      </c>
      <c r="D79" s="20" t="s">
        <v>386</v>
      </c>
      <c r="E79" s="20" t="s">
        <v>45</v>
      </c>
      <c r="F79" s="21" t="s">
        <v>46</v>
      </c>
      <c r="G79" s="21" t="s">
        <v>791</v>
      </c>
      <c r="H79" s="23">
        <v>50</v>
      </c>
      <c r="I79" s="21" t="s">
        <v>48</v>
      </c>
      <c r="J79" s="21"/>
      <c r="K79" s="21" t="s">
        <v>21</v>
      </c>
      <c r="L79" s="21"/>
    </row>
    <row r="80" spans="1:12" x14ac:dyDescent="0.25">
      <c r="A80" s="21" t="s">
        <v>42</v>
      </c>
      <c r="B80" s="20" t="s">
        <v>741</v>
      </c>
      <c r="C80" s="20" t="s">
        <v>63</v>
      </c>
      <c r="D80" s="20" t="s">
        <v>106</v>
      </c>
      <c r="E80" s="20" t="s">
        <v>45</v>
      </c>
      <c r="F80" s="21" t="s">
        <v>46</v>
      </c>
      <c r="G80" s="21" t="s">
        <v>47</v>
      </c>
      <c r="H80" s="23">
        <v>450</v>
      </c>
      <c r="I80" s="21" t="s">
        <v>48</v>
      </c>
      <c r="J80" s="21"/>
      <c r="K80" s="21"/>
      <c r="L80" s="21" t="s">
        <v>21</v>
      </c>
    </row>
    <row r="81" spans="1:12" ht="34.5" x14ac:dyDescent="0.25">
      <c r="A81" s="21" t="s">
        <v>42</v>
      </c>
      <c r="B81" s="20" t="s">
        <v>258</v>
      </c>
      <c r="C81" s="20" t="s">
        <v>63</v>
      </c>
      <c r="D81" s="20" t="s">
        <v>116</v>
      </c>
      <c r="E81" s="19" t="s">
        <v>740</v>
      </c>
      <c r="F81" s="21" t="s">
        <v>46</v>
      </c>
      <c r="G81" s="37" t="s">
        <v>790</v>
      </c>
      <c r="H81" s="26">
        <v>1200</v>
      </c>
      <c r="I81" s="21" t="s">
        <v>48</v>
      </c>
      <c r="J81" s="21"/>
      <c r="K81" s="21"/>
      <c r="L81" s="21" t="s">
        <v>21</v>
      </c>
    </row>
    <row r="82" spans="1:12" x14ac:dyDescent="0.25">
      <c r="A82" s="21" t="s">
        <v>42</v>
      </c>
      <c r="B82" s="20" t="s">
        <v>79</v>
      </c>
      <c r="C82" s="20" t="s">
        <v>63</v>
      </c>
      <c r="D82" s="20" t="s">
        <v>324</v>
      </c>
      <c r="E82" s="20" t="s">
        <v>45</v>
      </c>
      <c r="F82" s="21" t="s">
        <v>46</v>
      </c>
      <c r="G82" s="21" t="s">
        <v>51</v>
      </c>
      <c r="H82" s="23">
        <v>850</v>
      </c>
      <c r="I82" s="21" t="s">
        <v>48</v>
      </c>
      <c r="J82" s="21"/>
      <c r="K82" s="21" t="s">
        <v>21</v>
      </c>
      <c r="L82" s="21"/>
    </row>
    <row r="83" spans="1:12" x14ac:dyDescent="0.25">
      <c r="A83" s="21" t="s">
        <v>42</v>
      </c>
      <c r="B83" s="20" t="s">
        <v>82</v>
      </c>
      <c r="C83" s="20" t="s">
        <v>63</v>
      </c>
      <c r="D83" s="20" t="s">
        <v>324</v>
      </c>
      <c r="E83" s="20" t="s">
        <v>45</v>
      </c>
      <c r="F83" s="21" t="s">
        <v>46</v>
      </c>
      <c r="G83" s="21" t="s">
        <v>53</v>
      </c>
      <c r="H83" s="23">
        <v>150</v>
      </c>
      <c r="I83" s="21" t="s">
        <v>48</v>
      </c>
      <c r="J83" s="21"/>
      <c r="K83" s="21" t="s">
        <v>21</v>
      </c>
      <c r="L83" s="21"/>
    </row>
    <row r="84" spans="1:12" x14ac:dyDescent="0.25">
      <c r="A84" s="77" t="s">
        <v>42</v>
      </c>
      <c r="B84" s="80" t="s">
        <v>84</v>
      </c>
      <c r="C84" s="80" t="s">
        <v>63</v>
      </c>
      <c r="D84" s="80"/>
      <c r="E84" s="80" t="s">
        <v>45</v>
      </c>
      <c r="F84" s="21" t="s">
        <v>46</v>
      </c>
      <c r="G84" s="77" t="s">
        <v>153</v>
      </c>
      <c r="H84" s="82">
        <v>20</v>
      </c>
      <c r="I84" s="21" t="s">
        <v>48</v>
      </c>
      <c r="J84" s="77"/>
      <c r="K84" s="77" t="s">
        <v>21</v>
      </c>
      <c r="L84" s="77"/>
    </row>
    <row r="85" spans="1:12" x14ac:dyDescent="0.25">
      <c r="A85" s="77" t="s">
        <v>49</v>
      </c>
      <c r="B85" s="80" t="s">
        <v>97</v>
      </c>
      <c r="C85" s="80" t="s">
        <v>63</v>
      </c>
      <c r="D85" s="80" t="s">
        <v>103</v>
      </c>
      <c r="E85" s="80" t="s">
        <v>45</v>
      </c>
      <c r="F85" s="21" t="s">
        <v>46</v>
      </c>
      <c r="G85" s="77" t="s">
        <v>60</v>
      </c>
      <c r="H85" s="82">
        <v>300</v>
      </c>
      <c r="I85" s="21" t="s">
        <v>48</v>
      </c>
      <c r="J85" s="77"/>
      <c r="K85" s="77" t="s">
        <v>21</v>
      </c>
      <c r="L85" s="77"/>
    </row>
    <row r="86" spans="1:12" ht="15.75" thickBot="1" x14ac:dyDescent="0.3">
      <c r="A86" s="77" t="s">
        <v>42</v>
      </c>
      <c r="B86" s="80" t="s">
        <v>86</v>
      </c>
      <c r="C86" s="80" t="s">
        <v>63</v>
      </c>
      <c r="D86" s="80" t="s">
        <v>324</v>
      </c>
      <c r="E86" s="80" t="s">
        <v>45</v>
      </c>
      <c r="F86" s="21" t="s">
        <v>46</v>
      </c>
      <c r="G86" s="77" t="s">
        <v>61</v>
      </c>
      <c r="H86" s="246">
        <v>850</v>
      </c>
      <c r="I86" s="21" t="s">
        <v>48</v>
      </c>
      <c r="J86" s="77"/>
      <c r="K86" s="77" t="s">
        <v>21</v>
      </c>
      <c r="L86" s="77"/>
    </row>
    <row r="87" spans="1:12" ht="15.75" thickBot="1" x14ac:dyDescent="0.3">
      <c r="A87" s="559"/>
      <c r="B87" s="550"/>
      <c r="C87" s="550"/>
      <c r="D87" s="550"/>
      <c r="E87" s="550"/>
      <c r="F87" s="556"/>
      <c r="G87" s="559"/>
      <c r="H87" s="608">
        <f>SUM(H77:H86)</f>
        <v>4870</v>
      </c>
      <c r="I87" s="528"/>
      <c r="J87" s="553"/>
      <c r="K87" s="553"/>
      <c r="L87" s="554"/>
    </row>
    <row r="88" spans="1:12" x14ac:dyDescent="0.25">
      <c r="A88" s="988" t="s">
        <v>22</v>
      </c>
      <c r="B88" s="989"/>
      <c r="C88" s="989"/>
      <c r="D88" s="989"/>
      <c r="E88" s="989"/>
      <c r="F88" s="990"/>
      <c r="G88" s="997" t="s">
        <v>23</v>
      </c>
      <c r="H88" s="1001"/>
      <c r="I88" s="998"/>
      <c r="J88" s="998"/>
      <c r="K88" s="998"/>
      <c r="L88" s="999"/>
    </row>
    <row r="89" spans="1:12" x14ac:dyDescent="0.25">
      <c r="A89" s="991"/>
      <c r="B89" s="992"/>
      <c r="C89" s="992"/>
      <c r="D89" s="992"/>
      <c r="E89" s="992"/>
      <c r="F89" s="993"/>
      <c r="G89" s="1000"/>
      <c r="H89" s="1001"/>
      <c r="I89" s="1001"/>
      <c r="J89" s="1001"/>
      <c r="K89" s="1001"/>
      <c r="L89" s="1002"/>
    </row>
    <row r="90" spans="1:12" x14ac:dyDescent="0.25">
      <c r="A90" s="991"/>
      <c r="B90" s="992"/>
      <c r="C90" s="992"/>
      <c r="D90" s="992"/>
      <c r="E90" s="992"/>
      <c r="F90" s="993"/>
      <c r="G90" s="1000"/>
      <c r="H90" s="1001"/>
      <c r="I90" s="1001"/>
      <c r="J90" s="1001"/>
      <c r="K90" s="1001"/>
      <c r="L90" s="1002"/>
    </row>
    <row r="91" spans="1:12" x14ac:dyDescent="0.25">
      <c r="A91" s="994"/>
      <c r="B91" s="995"/>
      <c r="C91" s="995"/>
      <c r="D91" s="995"/>
      <c r="E91" s="995"/>
      <c r="F91" s="996"/>
      <c r="G91" s="1003"/>
      <c r="H91" s="1004"/>
      <c r="I91" s="1004"/>
      <c r="J91" s="1004"/>
      <c r="K91" s="1004"/>
      <c r="L91" s="1005"/>
    </row>
    <row r="92" spans="1:12" x14ac:dyDescent="0.25">
      <c r="A92"/>
      <c r="H92"/>
    </row>
    <row r="93" spans="1:12" x14ac:dyDescent="0.25">
      <c r="A93"/>
      <c r="H93"/>
    </row>
    <row r="94" spans="1:12" x14ac:dyDescent="0.25">
      <c r="A94"/>
      <c r="H94"/>
    </row>
    <row r="95" spans="1:12" x14ac:dyDescent="0.25">
      <c r="A95"/>
      <c r="H95"/>
    </row>
    <row r="96" spans="1:12" x14ac:dyDescent="0.25">
      <c r="A96"/>
      <c r="H96"/>
    </row>
    <row r="97" spans="1:8" x14ac:dyDescent="0.25">
      <c r="A97"/>
      <c r="H97"/>
    </row>
    <row r="98" spans="1:8" x14ac:dyDescent="0.25">
      <c r="A98"/>
      <c r="H98"/>
    </row>
    <row r="99" spans="1:8" x14ac:dyDescent="0.25">
      <c r="A99"/>
      <c r="H99"/>
    </row>
    <row r="100" spans="1:8" x14ac:dyDescent="0.25">
      <c r="A100"/>
      <c r="H100"/>
    </row>
  </sheetData>
  <mergeCells count="15">
    <mergeCell ref="A10:L10"/>
    <mergeCell ref="G75:G76"/>
    <mergeCell ref="H75:H76"/>
    <mergeCell ref="I75:I76"/>
    <mergeCell ref="F75:F76"/>
    <mergeCell ref="A75:A76"/>
    <mergeCell ref="B75:B76"/>
    <mergeCell ref="C75:C76"/>
    <mergeCell ref="D75:D76"/>
    <mergeCell ref="E75:E76"/>
    <mergeCell ref="A88:F91"/>
    <mergeCell ref="G88:L91"/>
    <mergeCell ref="J75:L75"/>
    <mergeCell ref="A54:F57"/>
    <mergeCell ref="G54:L57"/>
  </mergeCells>
  <pageMargins left="0.7" right="0.7" top="0.75" bottom="0.75" header="0.3" footer="0.3"/>
  <pageSetup paperSize="5" orientation="landscape" r:id="rId1"/>
  <headerFooter>
    <oddFooter>Página &amp;P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zoomScale="112" zoomScaleNormal="112" workbookViewId="0">
      <selection activeCell="O18" sqref="O18"/>
    </sheetView>
  </sheetViews>
  <sheetFormatPr baseColWidth="10" defaultRowHeight="15" x14ac:dyDescent="0.25"/>
  <cols>
    <col min="2" max="2" width="18.5703125" customWidth="1"/>
    <col min="3" max="3" width="17.42578125" customWidth="1"/>
    <col min="5" max="8" width="13.7109375" customWidth="1"/>
    <col min="9" max="9" width="19.28515625" customWidth="1"/>
    <col min="10" max="10" width="15.7109375" customWidth="1"/>
    <col min="11" max="12" width="8" customWidth="1"/>
  </cols>
  <sheetData>
    <row r="1" spans="2:15" x14ac:dyDescent="0.25">
      <c r="M1" s="227"/>
    </row>
    <row r="2" spans="2:15" ht="14.45" customHeight="1" x14ac:dyDescent="0.25">
      <c r="B2" s="11"/>
      <c r="C2" s="10"/>
      <c r="D2" s="11"/>
      <c r="E2" s="11"/>
      <c r="F2" s="11"/>
      <c r="G2" s="11"/>
      <c r="H2" s="11"/>
      <c r="I2" s="254"/>
      <c r="J2" s="11"/>
    </row>
    <row r="3" spans="2:15" ht="72" customHeight="1" x14ac:dyDescent="0.25">
      <c r="B3" s="11"/>
      <c r="C3" s="10"/>
      <c r="D3" s="11"/>
      <c r="E3" s="11"/>
      <c r="F3" s="11"/>
      <c r="G3" s="11"/>
      <c r="H3" s="11"/>
      <c r="I3" s="254"/>
      <c r="J3" s="11"/>
    </row>
    <row r="4" spans="2:15" ht="8.25" customHeight="1" x14ac:dyDescent="0.25">
      <c r="B4" s="11"/>
      <c r="C4" s="10"/>
      <c r="D4" s="11"/>
      <c r="E4" s="11"/>
      <c r="F4" s="11"/>
      <c r="G4" s="11"/>
      <c r="H4" s="11"/>
      <c r="I4" s="254"/>
      <c r="J4" s="11"/>
    </row>
    <row r="5" spans="2:15" s="238" customFormat="1" ht="22.5" customHeight="1" thickBot="1" x14ac:dyDescent="0.3">
      <c r="B5" s="248"/>
      <c r="C5" s="10"/>
      <c r="D5" s="11"/>
      <c r="E5" s="11"/>
      <c r="F5" s="11"/>
      <c r="G5" s="11"/>
      <c r="H5" s="11"/>
      <c r="I5" s="254"/>
      <c r="J5" s="11"/>
      <c r="K5"/>
      <c r="L5"/>
      <c r="M5"/>
    </row>
    <row r="6" spans="2:15" ht="16.5" thickTop="1" thickBot="1" x14ac:dyDescent="0.3">
      <c r="B6" s="1014" t="s">
        <v>135</v>
      </c>
      <c r="C6" s="1016" t="s">
        <v>35</v>
      </c>
      <c r="D6" s="1016" t="s">
        <v>6</v>
      </c>
      <c r="E6" s="1016" t="s">
        <v>3</v>
      </c>
      <c r="F6" s="1016" t="s">
        <v>4</v>
      </c>
      <c r="G6" s="1016" t="s">
        <v>7</v>
      </c>
      <c r="H6" s="1016" t="s">
        <v>36</v>
      </c>
      <c r="I6" s="1007" t="s">
        <v>75</v>
      </c>
      <c r="J6" s="1016" t="s">
        <v>8</v>
      </c>
      <c r="K6" s="1062" t="s">
        <v>38</v>
      </c>
      <c r="L6" s="1063"/>
      <c r="M6" s="1190"/>
      <c r="O6" s="659" t="s">
        <v>1845</v>
      </c>
    </row>
    <row r="7" spans="2:15" s="13" customFormat="1" ht="26.25" thickBot="1" x14ac:dyDescent="0.25">
      <c r="B7" s="1144"/>
      <c r="C7" s="1120"/>
      <c r="D7" s="1120"/>
      <c r="E7" s="1120"/>
      <c r="F7" s="1120"/>
      <c r="G7" s="1017"/>
      <c r="H7" s="1017"/>
      <c r="I7" s="1008"/>
      <c r="J7" s="1120"/>
      <c r="K7" s="16" t="s">
        <v>39</v>
      </c>
      <c r="L7" s="16" t="s">
        <v>40</v>
      </c>
      <c r="M7" s="16" t="s">
        <v>41</v>
      </c>
      <c r="O7" s="671">
        <f>I9+I10+I12+I13+I14+I15+I16+I17</f>
        <v>850</v>
      </c>
    </row>
    <row r="8" spans="2:15" s="13" customFormat="1" ht="12.75" x14ac:dyDescent="0.2">
      <c r="B8" s="1011" t="s">
        <v>773</v>
      </c>
      <c r="C8" s="1011"/>
      <c r="D8" s="1011"/>
      <c r="E8" s="1011"/>
      <c r="F8" s="1011"/>
      <c r="G8" s="1011"/>
      <c r="H8" s="1011"/>
      <c r="I8" s="1011"/>
      <c r="J8" s="1011"/>
      <c r="K8" s="1011"/>
      <c r="L8" s="1011"/>
      <c r="M8" s="1011"/>
    </row>
    <row r="9" spans="2:15" s="255" customFormat="1" ht="11.25" x14ac:dyDescent="0.2">
      <c r="B9" s="20" t="s">
        <v>493</v>
      </c>
      <c r="C9" s="20" t="s">
        <v>86</v>
      </c>
      <c r="D9" s="20" t="s">
        <v>63</v>
      </c>
      <c r="E9" s="20" t="s">
        <v>324</v>
      </c>
      <c r="F9" s="20" t="s">
        <v>45</v>
      </c>
      <c r="G9" s="20">
        <v>149940</v>
      </c>
      <c r="H9" s="20" t="s">
        <v>46</v>
      </c>
      <c r="I9" s="933">
        <v>50</v>
      </c>
      <c r="J9" s="21" t="s">
        <v>188</v>
      </c>
      <c r="K9" s="21"/>
      <c r="L9" s="21"/>
      <c r="M9" s="21" t="s">
        <v>21</v>
      </c>
    </row>
    <row r="10" spans="2:15" s="255" customFormat="1" ht="11.25" x14ac:dyDescent="0.2">
      <c r="B10" s="20" t="s">
        <v>493</v>
      </c>
      <c r="C10" s="20" t="s">
        <v>824</v>
      </c>
      <c r="D10" s="20" t="s">
        <v>63</v>
      </c>
      <c r="E10" s="20" t="s">
        <v>825</v>
      </c>
      <c r="F10" s="20" t="s">
        <v>45</v>
      </c>
      <c r="G10" s="20" t="s">
        <v>325</v>
      </c>
      <c r="H10" s="20" t="s">
        <v>46</v>
      </c>
      <c r="I10" s="933">
        <v>50</v>
      </c>
      <c r="J10" s="21" t="s">
        <v>188</v>
      </c>
      <c r="K10" s="21"/>
      <c r="L10" s="21"/>
      <c r="M10" s="21" t="s">
        <v>21</v>
      </c>
    </row>
    <row r="11" spans="2:15" s="255" customFormat="1" ht="23.25" customHeight="1" x14ac:dyDescent="0.2">
      <c r="B11" s="20" t="s">
        <v>42</v>
      </c>
      <c r="C11" s="20" t="s">
        <v>824</v>
      </c>
      <c r="D11" s="20" t="s">
        <v>63</v>
      </c>
      <c r="E11" s="20" t="s">
        <v>324</v>
      </c>
      <c r="F11" s="20" t="s">
        <v>45</v>
      </c>
      <c r="G11" s="20"/>
      <c r="H11" s="20" t="s">
        <v>46</v>
      </c>
      <c r="I11" s="933"/>
      <c r="J11" s="21" t="s">
        <v>188</v>
      </c>
      <c r="K11" s="21" t="s">
        <v>21</v>
      </c>
      <c r="L11" s="21"/>
      <c r="M11" s="21" t="s">
        <v>21</v>
      </c>
    </row>
    <row r="12" spans="2:15" s="270" customFormat="1" ht="12" x14ac:dyDescent="0.2">
      <c r="B12" s="20" t="s">
        <v>493</v>
      </c>
      <c r="C12" s="20" t="s">
        <v>823</v>
      </c>
      <c r="D12" s="20" t="s">
        <v>63</v>
      </c>
      <c r="E12" s="20" t="s">
        <v>324</v>
      </c>
      <c r="F12" s="20" t="s">
        <v>45</v>
      </c>
      <c r="G12" s="20" t="s">
        <v>325</v>
      </c>
      <c r="H12" s="20" t="s">
        <v>46</v>
      </c>
      <c r="I12" s="933">
        <v>50</v>
      </c>
      <c r="J12" s="21" t="s">
        <v>188</v>
      </c>
      <c r="K12" s="21"/>
      <c r="L12" s="21"/>
      <c r="M12" s="21" t="s">
        <v>21</v>
      </c>
    </row>
    <row r="13" spans="2:15" s="270" customFormat="1" ht="12.75" customHeight="1" x14ac:dyDescent="0.2">
      <c r="B13" s="20" t="s">
        <v>493</v>
      </c>
      <c r="C13" s="20" t="s">
        <v>84</v>
      </c>
      <c r="D13" s="20" t="s">
        <v>63</v>
      </c>
      <c r="E13" s="20" t="s">
        <v>324</v>
      </c>
      <c r="F13" s="20" t="s">
        <v>45</v>
      </c>
      <c r="G13" s="20" t="s">
        <v>325</v>
      </c>
      <c r="H13" s="20" t="s">
        <v>46</v>
      </c>
      <c r="I13" s="933">
        <v>50</v>
      </c>
      <c r="J13" s="21" t="s">
        <v>188</v>
      </c>
      <c r="K13" s="21"/>
      <c r="L13" s="21"/>
      <c r="M13" s="21" t="s">
        <v>21</v>
      </c>
    </row>
    <row r="14" spans="2:15" x14ac:dyDescent="0.25">
      <c r="B14" s="20" t="s">
        <v>42</v>
      </c>
      <c r="C14" s="20" t="s">
        <v>258</v>
      </c>
      <c r="D14" s="20" t="s">
        <v>66</v>
      </c>
      <c r="E14" s="20" t="s">
        <v>116</v>
      </c>
      <c r="F14" s="20" t="s">
        <v>45</v>
      </c>
      <c r="G14" s="20" t="s">
        <v>822</v>
      </c>
      <c r="H14" s="20" t="s">
        <v>46</v>
      </c>
      <c r="I14" s="933">
        <v>400</v>
      </c>
      <c r="J14" s="21" t="s">
        <v>188</v>
      </c>
      <c r="K14" s="21"/>
      <c r="L14" s="21"/>
      <c r="M14" s="21" t="s">
        <v>21</v>
      </c>
    </row>
    <row r="15" spans="2:15" ht="23.25" x14ac:dyDescent="0.25">
      <c r="B15" s="20" t="s">
        <v>821</v>
      </c>
      <c r="C15" s="20" t="s">
        <v>820</v>
      </c>
      <c r="D15" s="19" t="s">
        <v>819</v>
      </c>
      <c r="E15" s="20" t="s">
        <v>818</v>
      </c>
      <c r="F15" s="20" t="s">
        <v>45</v>
      </c>
      <c r="G15" s="20" t="s">
        <v>325</v>
      </c>
      <c r="H15" s="20" t="s">
        <v>46</v>
      </c>
      <c r="I15" s="933">
        <v>100</v>
      </c>
      <c r="J15" s="21" t="s">
        <v>188</v>
      </c>
      <c r="K15" s="21"/>
      <c r="L15" s="21"/>
      <c r="M15" s="21" t="s">
        <v>21</v>
      </c>
    </row>
    <row r="16" spans="2:15" x14ac:dyDescent="0.25">
      <c r="B16" s="20" t="s">
        <v>49</v>
      </c>
      <c r="C16" s="20" t="s">
        <v>89</v>
      </c>
      <c r="D16" s="19" t="s">
        <v>66</v>
      </c>
      <c r="E16" s="20" t="s">
        <v>45</v>
      </c>
      <c r="F16" s="20" t="s">
        <v>45</v>
      </c>
      <c r="G16" s="20" t="s">
        <v>325</v>
      </c>
      <c r="H16" s="20" t="s">
        <v>46</v>
      </c>
      <c r="I16" s="933">
        <v>50</v>
      </c>
      <c r="J16" s="21" t="s">
        <v>188</v>
      </c>
      <c r="K16" s="21"/>
      <c r="L16" s="21"/>
      <c r="M16" s="21" t="s">
        <v>21</v>
      </c>
    </row>
    <row r="17" spans="2:13" x14ac:dyDescent="0.25">
      <c r="B17" s="20" t="s">
        <v>719</v>
      </c>
      <c r="C17" s="20" t="s">
        <v>817</v>
      </c>
      <c r="D17" s="19" t="s">
        <v>66</v>
      </c>
      <c r="E17" s="20" t="s">
        <v>45</v>
      </c>
      <c r="F17" s="20" t="s">
        <v>45</v>
      </c>
      <c r="G17" s="20" t="s">
        <v>325</v>
      </c>
      <c r="H17" s="20" t="s">
        <v>46</v>
      </c>
      <c r="I17" s="933">
        <v>100</v>
      </c>
      <c r="J17" s="21" t="s">
        <v>188</v>
      </c>
      <c r="K17" s="21"/>
      <c r="L17" s="21"/>
      <c r="M17" s="21" t="s">
        <v>21</v>
      </c>
    </row>
    <row r="18" spans="2:13" x14ac:dyDescent="0.25">
      <c r="B18" s="1012" t="s">
        <v>73</v>
      </c>
      <c r="C18" s="1012"/>
      <c r="D18" s="1012"/>
      <c r="E18" s="1012"/>
      <c r="F18" s="1013" t="s">
        <v>23</v>
      </c>
      <c r="G18" s="1013"/>
      <c r="H18" s="1013"/>
      <c r="I18" s="1013"/>
      <c r="J18" s="1013"/>
      <c r="K18" s="1013"/>
      <c r="L18" s="1013"/>
      <c r="M18" s="1013"/>
    </row>
    <row r="19" spans="2:13" x14ac:dyDescent="0.25">
      <c r="B19" s="1012"/>
      <c r="C19" s="1012"/>
      <c r="D19" s="1012"/>
      <c r="E19" s="1012"/>
      <c r="F19" s="1013"/>
      <c r="G19" s="1013"/>
      <c r="H19" s="1013"/>
      <c r="I19" s="1013"/>
      <c r="J19" s="1013"/>
      <c r="K19" s="1013"/>
      <c r="L19" s="1013"/>
      <c r="M19" s="1013"/>
    </row>
    <row r="20" spans="2:13" x14ac:dyDescent="0.25">
      <c r="B20" s="1012"/>
      <c r="C20" s="1012"/>
      <c r="D20" s="1012"/>
      <c r="E20" s="1012"/>
      <c r="F20" s="1013"/>
      <c r="G20" s="1013"/>
      <c r="H20" s="1013"/>
      <c r="I20" s="1013"/>
      <c r="J20" s="1013"/>
      <c r="K20" s="1013"/>
      <c r="L20" s="1013"/>
      <c r="M20" s="1013"/>
    </row>
    <row r="21" spans="2:13" x14ac:dyDescent="0.25">
      <c r="B21" s="1012"/>
      <c r="C21" s="1012"/>
      <c r="D21" s="1012"/>
      <c r="E21" s="1012"/>
      <c r="F21" s="1013"/>
      <c r="G21" s="1013"/>
      <c r="H21" s="1013"/>
      <c r="I21" s="1013"/>
      <c r="J21" s="1013"/>
      <c r="K21" s="1013"/>
      <c r="L21" s="1013"/>
      <c r="M21" s="1013"/>
    </row>
    <row r="22" spans="2:13" x14ac:dyDescent="0.25">
      <c r="I22" s="12"/>
    </row>
    <row r="23" spans="2:13" x14ac:dyDescent="0.25">
      <c r="I23" s="12"/>
    </row>
    <row r="24" spans="2:13" x14ac:dyDescent="0.25">
      <c r="I24" s="12"/>
      <c r="K24" s="33"/>
      <c r="L24" s="33"/>
      <c r="M24" s="279"/>
    </row>
    <row r="25" spans="2:13" x14ac:dyDescent="0.25">
      <c r="I25" s="12"/>
      <c r="L25" s="10"/>
      <c r="M25" s="11"/>
    </row>
    <row r="26" spans="2:13" x14ac:dyDescent="0.25">
      <c r="I26" s="12"/>
    </row>
    <row r="27" spans="2:13" x14ac:dyDescent="0.25">
      <c r="B27" s="11"/>
      <c r="C27" s="10"/>
      <c r="D27" s="11"/>
      <c r="E27" s="11"/>
      <c r="F27" s="11"/>
      <c r="G27" s="11"/>
      <c r="H27" s="11"/>
      <c r="I27" s="254"/>
      <c r="J27" s="11"/>
    </row>
    <row r="28" spans="2:13" x14ac:dyDescent="0.25">
      <c r="B28" s="11"/>
      <c r="C28" s="10"/>
      <c r="D28" s="11"/>
      <c r="E28" s="11"/>
      <c r="F28" s="11"/>
      <c r="G28" s="11"/>
      <c r="H28" s="11"/>
      <c r="I28" s="254"/>
      <c r="J28" s="11"/>
    </row>
    <row r="29" spans="2:13" x14ac:dyDescent="0.25">
      <c r="B29" s="11"/>
      <c r="I29" s="12"/>
    </row>
    <row r="30" spans="2:13" x14ac:dyDescent="0.25">
      <c r="B30" s="11"/>
      <c r="I30" s="12"/>
    </row>
    <row r="31" spans="2:13" x14ac:dyDescent="0.25">
      <c r="B31" s="11"/>
      <c r="I31" s="12"/>
    </row>
    <row r="32" spans="2:13" x14ac:dyDescent="0.25">
      <c r="B32" s="11"/>
      <c r="I32" s="12"/>
    </row>
  </sheetData>
  <mergeCells count="13">
    <mergeCell ref="B18:E21"/>
    <mergeCell ref="F18:M21"/>
    <mergeCell ref="G6:G7"/>
    <mergeCell ref="H6:H7"/>
    <mergeCell ref="I6:I7"/>
    <mergeCell ref="B8:M8"/>
    <mergeCell ref="B6:B7"/>
    <mergeCell ref="C6:C7"/>
    <mergeCell ref="D6:D7"/>
    <mergeCell ref="E6:E7"/>
    <mergeCell ref="F6:F7"/>
    <mergeCell ref="J6:J7"/>
    <mergeCell ref="K6:M6"/>
  </mergeCells>
  <pageMargins left="0.7" right="0.7" top="0.75" bottom="0.75" header="0.3" footer="0.3"/>
  <pageSetup paperSize="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P68"/>
  <sheetViews>
    <sheetView zoomScale="93" zoomScaleNormal="93" workbookViewId="0">
      <selection activeCell="C62" sqref="C62"/>
    </sheetView>
  </sheetViews>
  <sheetFormatPr baseColWidth="10" defaultRowHeight="15" x14ac:dyDescent="0.25"/>
  <cols>
    <col min="3" max="3" width="28.140625" customWidth="1"/>
    <col min="9" max="9" width="11.42578125" style="12"/>
    <col min="10" max="10" width="18.28515625" customWidth="1"/>
    <col min="11" max="11" width="8" customWidth="1"/>
    <col min="12" max="12" width="9.5703125" customWidth="1"/>
    <col min="13" max="13" width="10.42578125" customWidth="1"/>
  </cols>
  <sheetData>
    <row r="1" spans="2:15" x14ac:dyDescent="0.25">
      <c r="F1" s="11"/>
      <c r="G1" s="11"/>
      <c r="H1" s="11"/>
      <c r="I1" s="254"/>
      <c r="J1" s="10"/>
      <c r="K1" s="11"/>
      <c r="L1" s="11"/>
      <c r="M1" s="11"/>
    </row>
    <row r="2" spans="2:15" ht="14.45" customHeight="1" x14ac:dyDescent="0.25">
      <c r="F2" s="11"/>
      <c r="G2" s="11"/>
      <c r="H2" s="11"/>
      <c r="I2" s="254"/>
      <c r="J2" s="10"/>
      <c r="K2" s="11"/>
      <c r="L2" s="11"/>
      <c r="M2" s="11"/>
    </row>
    <row r="3" spans="2:15" ht="72" customHeight="1" x14ac:dyDescent="0.25">
      <c r="F3" s="11"/>
      <c r="G3" s="11"/>
      <c r="H3" s="11"/>
      <c r="I3" s="254"/>
      <c r="J3" s="10"/>
      <c r="K3" s="11"/>
      <c r="L3" s="11"/>
      <c r="M3" s="11"/>
    </row>
    <row r="4" spans="2:15" ht="14.45" customHeight="1" thickBot="1" x14ac:dyDescent="0.3">
      <c r="F4" s="11"/>
      <c r="G4" s="11"/>
      <c r="H4" s="11"/>
      <c r="I4" s="254"/>
      <c r="J4" s="10"/>
      <c r="K4" s="11"/>
      <c r="L4" s="11"/>
      <c r="M4" s="11"/>
    </row>
    <row r="5" spans="2:15" s="238" customFormat="1" ht="19.149999999999999" customHeight="1" thickTop="1" thickBot="1" x14ac:dyDescent="0.25">
      <c r="B5" s="1014" t="s">
        <v>816</v>
      </c>
      <c r="C5" s="1016" t="s">
        <v>35</v>
      </c>
      <c r="D5" s="1016" t="s">
        <v>6</v>
      </c>
      <c r="E5" s="1016" t="s">
        <v>3</v>
      </c>
      <c r="F5" s="1016" t="s">
        <v>4</v>
      </c>
      <c r="G5" s="1016" t="s">
        <v>7</v>
      </c>
      <c r="H5" s="1016" t="s">
        <v>36</v>
      </c>
      <c r="I5" s="1007" t="s">
        <v>37</v>
      </c>
      <c r="J5" s="1060" t="s">
        <v>8</v>
      </c>
      <c r="K5" s="1062" t="s">
        <v>38</v>
      </c>
      <c r="L5" s="1063"/>
      <c r="M5" s="1190"/>
      <c r="O5" s="668" t="s">
        <v>1845</v>
      </c>
    </row>
    <row r="6" spans="2:15" s="238" customFormat="1" ht="26.25" thickBot="1" x14ac:dyDescent="0.25">
      <c r="B6" s="1015"/>
      <c r="C6" s="1017"/>
      <c r="D6" s="1017"/>
      <c r="E6" s="1017"/>
      <c r="F6" s="1017"/>
      <c r="G6" s="1017"/>
      <c r="H6" s="1017"/>
      <c r="I6" s="1008"/>
      <c r="J6" s="1061"/>
      <c r="K6" s="16" t="s">
        <v>39</v>
      </c>
      <c r="L6" s="16" t="s">
        <v>40</v>
      </c>
      <c r="M6" s="16" t="s">
        <v>41</v>
      </c>
      <c r="O6" s="669">
        <f>I16+I46</f>
        <v>14150</v>
      </c>
    </row>
    <row r="7" spans="2:15" x14ac:dyDescent="0.25">
      <c r="B7" s="21" t="s">
        <v>42</v>
      </c>
      <c r="C7" s="24" t="s">
        <v>815</v>
      </c>
      <c r="D7" s="80" t="s">
        <v>750</v>
      </c>
      <c r="E7" s="80" t="s">
        <v>67</v>
      </c>
      <c r="F7" s="80" t="s">
        <v>45</v>
      </c>
      <c r="G7" s="77" t="s">
        <v>46</v>
      </c>
      <c r="H7" s="77" t="s">
        <v>46</v>
      </c>
      <c r="I7" s="82">
        <v>7150</v>
      </c>
      <c r="J7" s="77" t="s">
        <v>48</v>
      </c>
      <c r="K7" s="77"/>
      <c r="L7" s="77"/>
      <c r="M7" s="77" t="s">
        <v>21</v>
      </c>
      <c r="N7" s="240"/>
    </row>
    <row r="8" spans="2:15" x14ac:dyDescent="0.25">
      <c r="B8" s="77" t="s">
        <v>493</v>
      </c>
      <c r="C8" s="145" t="s">
        <v>814</v>
      </c>
      <c r="D8" s="80" t="s">
        <v>66</v>
      </c>
      <c r="E8" s="80" t="s">
        <v>45</v>
      </c>
      <c r="F8" s="80" t="s">
        <v>45</v>
      </c>
      <c r="G8" s="77" t="s">
        <v>46</v>
      </c>
      <c r="H8" s="77" t="s">
        <v>46</v>
      </c>
      <c r="I8" s="82">
        <v>600</v>
      </c>
      <c r="J8" s="77" t="s">
        <v>48</v>
      </c>
      <c r="K8" s="77"/>
      <c r="L8" s="77"/>
      <c r="M8" s="77" t="s">
        <v>21</v>
      </c>
      <c r="N8" s="240"/>
    </row>
    <row r="9" spans="2:15" ht="23.25" x14ac:dyDescent="0.25">
      <c r="B9" s="77" t="s">
        <v>42</v>
      </c>
      <c r="C9" s="145" t="s">
        <v>813</v>
      </c>
      <c r="D9" s="168" t="s">
        <v>812</v>
      </c>
      <c r="E9" s="80" t="s">
        <v>45</v>
      </c>
      <c r="F9" s="80" t="s">
        <v>45</v>
      </c>
      <c r="G9" s="77" t="s">
        <v>46</v>
      </c>
      <c r="H9" s="77" t="s">
        <v>46</v>
      </c>
      <c r="I9" s="82">
        <v>250</v>
      </c>
      <c r="J9" s="77" t="s">
        <v>48</v>
      </c>
      <c r="K9" s="77"/>
      <c r="L9" s="77"/>
      <c r="M9" s="77" t="s">
        <v>21</v>
      </c>
      <c r="N9" s="240"/>
    </row>
    <row r="10" spans="2:15" x14ac:dyDescent="0.25">
      <c r="B10" s="77" t="s">
        <v>42</v>
      </c>
      <c r="C10" s="145" t="s">
        <v>798</v>
      </c>
      <c r="D10" s="168" t="s">
        <v>297</v>
      </c>
      <c r="E10" s="80" t="s">
        <v>67</v>
      </c>
      <c r="F10" s="80" t="s">
        <v>45</v>
      </c>
      <c r="G10" s="77" t="s">
        <v>46</v>
      </c>
      <c r="H10" s="77" t="s">
        <v>46</v>
      </c>
      <c r="I10" s="82">
        <v>300</v>
      </c>
      <c r="J10" s="77" t="s">
        <v>48</v>
      </c>
      <c r="K10" s="77"/>
      <c r="L10" s="77"/>
      <c r="M10" s="77" t="s">
        <v>21</v>
      </c>
      <c r="N10" s="240"/>
    </row>
    <row r="11" spans="2:15" x14ac:dyDescent="0.25">
      <c r="B11" s="77" t="s">
        <v>42</v>
      </c>
      <c r="C11" s="145" t="s">
        <v>811</v>
      </c>
      <c r="D11" s="80" t="s">
        <v>810</v>
      </c>
      <c r="E11" s="80"/>
      <c r="F11" s="80"/>
      <c r="G11" s="77" t="s">
        <v>46</v>
      </c>
      <c r="H11" s="77" t="s">
        <v>46</v>
      </c>
      <c r="I11" s="82">
        <v>250</v>
      </c>
      <c r="J11" s="77" t="s">
        <v>48</v>
      </c>
      <c r="K11" s="77"/>
      <c r="L11" s="77"/>
      <c r="M11" s="77" t="s">
        <v>21</v>
      </c>
      <c r="N11" s="240"/>
    </row>
    <row r="12" spans="2:15" ht="23.25" x14ac:dyDescent="0.25">
      <c r="B12" s="77" t="s">
        <v>809</v>
      </c>
      <c r="C12" s="145" t="s">
        <v>807</v>
      </c>
      <c r="D12" s="168" t="s">
        <v>808</v>
      </c>
      <c r="E12" s="80" t="s">
        <v>45</v>
      </c>
      <c r="F12" s="80" t="s">
        <v>45</v>
      </c>
      <c r="G12" s="77" t="s">
        <v>46</v>
      </c>
      <c r="H12" s="77" t="s">
        <v>46</v>
      </c>
      <c r="I12" s="82">
        <v>450</v>
      </c>
      <c r="J12" s="77" t="s">
        <v>48</v>
      </c>
      <c r="K12" s="77"/>
      <c r="L12" s="77"/>
      <c r="M12" s="77" t="s">
        <v>21</v>
      </c>
      <c r="N12" s="240"/>
    </row>
    <row r="13" spans="2:15" x14ac:dyDescent="0.25">
      <c r="B13" s="77" t="s">
        <v>49</v>
      </c>
      <c r="C13" s="145" t="s">
        <v>807</v>
      </c>
      <c r="D13" s="80" t="s">
        <v>763</v>
      </c>
      <c r="E13" s="80" t="s">
        <v>45</v>
      </c>
      <c r="F13" s="80" t="s">
        <v>45</v>
      </c>
      <c r="G13" s="77" t="s">
        <v>46</v>
      </c>
      <c r="H13" s="77" t="s">
        <v>46</v>
      </c>
      <c r="I13" s="82">
        <v>400</v>
      </c>
      <c r="J13" s="77" t="s">
        <v>48</v>
      </c>
      <c r="K13" s="77"/>
      <c r="L13" s="77"/>
      <c r="M13" s="77" t="s">
        <v>21</v>
      </c>
      <c r="N13" s="240"/>
    </row>
    <row r="14" spans="2:15" x14ac:dyDescent="0.25">
      <c r="B14" s="77" t="s">
        <v>42</v>
      </c>
      <c r="C14" s="145" t="s">
        <v>806</v>
      </c>
      <c r="D14" s="80" t="s">
        <v>359</v>
      </c>
      <c r="E14" s="80" t="s">
        <v>45</v>
      </c>
      <c r="F14" s="80" t="s">
        <v>45</v>
      </c>
      <c r="G14" s="77" t="s">
        <v>46</v>
      </c>
      <c r="H14" s="77" t="s">
        <v>46</v>
      </c>
      <c r="I14" s="82">
        <v>150</v>
      </c>
      <c r="J14" s="77" t="s">
        <v>48</v>
      </c>
      <c r="K14" s="77"/>
      <c r="L14" s="77"/>
      <c r="M14" s="77" t="s">
        <v>21</v>
      </c>
      <c r="N14" s="278"/>
    </row>
    <row r="15" spans="2:15" ht="23.25" x14ac:dyDescent="0.25">
      <c r="B15" s="268" t="s">
        <v>805</v>
      </c>
      <c r="C15" s="145" t="s">
        <v>804</v>
      </c>
      <c r="D15" s="80" t="s">
        <v>46</v>
      </c>
      <c r="E15" s="80" t="s">
        <v>45</v>
      </c>
      <c r="F15" s="80" t="s">
        <v>45</v>
      </c>
      <c r="G15" s="77" t="s">
        <v>46</v>
      </c>
      <c r="H15" s="77" t="s">
        <v>46</v>
      </c>
      <c r="I15" s="82">
        <f>42*100</f>
        <v>4200</v>
      </c>
      <c r="J15" s="77" t="s">
        <v>48</v>
      </c>
      <c r="K15" s="77"/>
      <c r="L15" s="77"/>
      <c r="M15" s="77" t="s">
        <v>21</v>
      </c>
      <c r="N15" s="240"/>
    </row>
    <row r="16" spans="2:15" x14ac:dyDescent="0.25">
      <c r="B16" s="268"/>
      <c r="C16" s="145"/>
      <c r="D16" s="80"/>
      <c r="E16" s="80"/>
      <c r="F16" s="80"/>
      <c r="G16" s="77"/>
      <c r="H16" s="77"/>
      <c r="I16" s="546">
        <f>I7+I8+I9+I10+I11+I12+I13+I14+I15</f>
        <v>13750</v>
      </c>
      <c r="J16" s="77"/>
      <c r="K16" s="77"/>
      <c r="L16" s="77"/>
      <c r="M16" s="77"/>
      <c r="N16" s="240"/>
    </row>
    <row r="17" spans="2:16" x14ac:dyDescent="0.25">
      <c r="B17" s="1012" t="s">
        <v>73</v>
      </c>
      <c r="C17" s="1012"/>
      <c r="D17" s="1012"/>
      <c r="E17" s="1012"/>
      <c r="F17" s="1013" t="s">
        <v>23</v>
      </c>
      <c r="G17" s="1013"/>
      <c r="H17" s="1013"/>
      <c r="I17" s="1013"/>
      <c r="J17" s="1013"/>
      <c r="K17" s="1013"/>
      <c r="L17" s="1013"/>
      <c r="M17" s="1013"/>
      <c r="N17" s="240"/>
    </row>
    <row r="18" spans="2:16" x14ac:dyDescent="0.25">
      <c r="B18" s="1012"/>
      <c r="C18" s="1012"/>
      <c r="D18" s="1012"/>
      <c r="E18" s="1012"/>
      <c r="F18" s="1013"/>
      <c r="G18" s="1013"/>
      <c r="H18" s="1013"/>
      <c r="I18" s="1013"/>
      <c r="J18" s="1013"/>
      <c r="K18" s="1013"/>
      <c r="L18" s="1013"/>
      <c r="M18" s="1013"/>
      <c r="N18" s="240"/>
    </row>
    <row r="19" spans="2:16" x14ac:dyDescent="0.25">
      <c r="B19" s="1012"/>
      <c r="C19" s="1012"/>
      <c r="D19" s="1012"/>
      <c r="E19" s="1012"/>
      <c r="F19" s="1013"/>
      <c r="G19" s="1013"/>
      <c r="H19" s="1013"/>
      <c r="I19" s="1013"/>
      <c r="J19" s="1013"/>
      <c r="K19" s="1013"/>
      <c r="L19" s="1013"/>
      <c r="M19" s="1013"/>
      <c r="N19" s="240"/>
    </row>
    <row r="20" spans="2:16" x14ac:dyDescent="0.25">
      <c r="B20" s="1012"/>
      <c r="C20" s="1012"/>
      <c r="D20" s="1012"/>
      <c r="E20" s="1012"/>
      <c r="F20" s="1013"/>
      <c r="G20" s="1013"/>
      <c r="H20" s="1013"/>
      <c r="I20" s="1013"/>
      <c r="J20" s="1013"/>
      <c r="K20" s="1013"/>
      <c r="L20" s="1013"/>
      <c r="M20" s="1013"/>
      <c r="N20" s="240"/>
    </row>
    <row r="21" spans="2:16" x14ac:dyDescent="0.25">
      <c r="B21" s="277"/>
      <c r="C21" s="273"/>
      <c r="D21" s="264"/>
      <c r="E21" s="264"/>
      <c r="F21" s="264"/>
      <c r="G21" s="264"/>
      <c r="H21" s="264"/>
      <c r="I21" s="265"/>
      <c r="J21" s="264"/>
      <c r="K21" s="264"/>
      <c r="L21" s="264"/>
      <c r="M21" s="264"/>
      <c r="N21" s="240"/>
    </row>
    <row r="22" spans="2:16" x14ac:dyDescent="0.25">
      <c r="B22" s="277"/>
      <c r="C22" s="273"/>
      <c r="D22" s="264"/>
      <c r="E22" s="264"/>
      <c r="F22" s="264"/>
      <c r="G22" s="264"/>
      <c r="H22" s="264"/>
      <c r="I22" s="265"/>
      <c r="J22" s="264"/>
      <c r="K22" s="264"/>
      <c r="L22" s="264"/>
      <c r="M22" s="264"/>
      <c r="N22" s="240"/>
    </row>
    <row r="23" spans="2:16" x14ac:dyDescent="0.25">
      <c r="B23" s="277"/>
      <c r="C23" s="273"/>
      <c r="D23" s="264"/>
      <c r="E23" s="264"/>
      <c r="F23" s="264"/>
      <c r="G23" s="264"/>
      <c r="H23" s="264"/>
      <c r="I23" s="265"/>
      <c r="J23" s="264"/>
      <c r="K23" s="264"/>
      <c r="L23" s="264"/>
      <c r="M23" s="264"/>
      <c r="N23" s="240"/>
    </row>
    <row r="24" spans="2:16" x14ac:dyDescent="0.25">
      <c r="B24" s="277"/>
      <c r="C24" s="273"/>
      <c r="D24" s="264"/>
      <c r="E24" s="264"/>
      <c r="F24" s="264"/>
      <c r="G24" s="264"/>
      <c r="H24" s="264"/>
      <c r="I24" s="265"/>
      <c r="J24" s="264"/>
      <c r="K24" s="264"/>
      <c r="L24" s="264"/>
      <c r="M24" s="264"/>
      <c r="N24" s="240"/>
    </row>
    <row r="25" spans="2:16" x14ac:dyDescent="0.25">
      <c r="B25" s="277"/>
      <c r="C25" s="273"/>
      <c r="D25" s="264"/>
      <c r="E25" s="264"/>
      <c r="F25" s="264"/>
      <c r="G25" s="264"/>
      <c r="H25" s="264"/>
      <c r="I25" s="265"/>
      <c r="J25" s="264"/>
      <c r="K25" s="264"/>
      <c r="L25" s="264"/>
      <c r="M25" s="264"/>
      <c r="N25" s="240"/>
    </row>
    <row r="26" spans="2:16" x14ac:dyDescent="0.25">
      <c r="B26" s="277"/>
      <c r="C26" s="273"/>
      <c r="D26" s="264"/>
      <c r="E26" s="264"/>
      <c r="F26" s="264"/>
      <c r="G26" s="264"/>
      <c r="H26" s="264"/>
      <c r="I26" s="265"/>
      <c r="J26" s="264"/>
      <c r="K26" s="264"/>
      <c r="L26" s="264"/>
      <c r="M26" s="264"/>
      <c r="N26" s="240"/>
    </row>
    <row r="27" spans="2:16" x14ac:dyDescent="0.25">
      <c r="B27" s="277"/>
      <c r="C27" s="273"/>
      <c r="D27" s="264"/>
      <c r="E27" s="264"/>
      <c r="F27" s="264"/>
      <c r="G27" s="264"/>
      <c r="H27" s="264"/>
      <c r="I27" s="265"/>
      <c r="J27" s="264"/>
      <c r="K27" s="264"/>
      <c r="L27" s="264"/>
      <c r="M27" s="264"/>
      <c r="N27" s="240"/>
    </row>
    <row r="28" spans="2:16" x14ac:dyDescent="0.25">
      <c r="B28" s="277"/>
      <c r="C28" s="273"/>
      <c r="D28" s="264"/>
      <c r="E28" s="264"/>
      <c r="F28" s="264"/>
      <c r="G28" s="264"/>
      <c r="H28" s="264"/>
      <c r="I28" s="265"/>
      <c r="J28" s="264"/>
      <c r="K28" s="264"/>
      <c r="L28" s="264"/>
      <c r="M28" s="264"/>
      <c r="N28" s="240"/>
    </row>
    <row r="29" spans="2:16" x14ac:dyDescent="0.25">
      <c r="B29" s="277"/>
      <c r="C29" s="273"/>
      <c r="D29" s="264"/>
      <c r="E29" s="264"/>
      <c r="F29" s="264"/>
      <c r="G29" s="264"/>
      <c r="H29" s="264"/>
      <c r="I29" s="265"/>
      <c r="J29" s="264"/>
      <c r="K29" s="264"/>
      <c r="L29" s="264"/>
      <c r="M29" s="264"/>
      <c r="N29" s="240"/>
    </row>
    <row r="30" spans="2:16" x14ac:dyDescent="0.25">
      <c r="B30" s="277"/>
      <c r="C30" s="273"/>
      <c r="D30" s="264"/>
      <c r="E30" s="264"/>
      <c r="F30" s="264"/>
      <c r="G30" s="264"/>
      <c r="H30" s="264"/>
      <c r="I30" s="265"/>
      <c r="J30" s="264"/>
      <c r="K30" s="264"/>
      <c r="L30" s="264"/>
      <c r="M30" s="264"/>
      <c r="N30" s="240"/>
    </row>
    <row r="31" spans="2:16" x14ac:dyDescent="0.25">
      <c r="B31" s="11"/>
      <c r="C31" s="10"/>
      <c r="D31" s="11"/>
      <c r="E31" s="11"/>
      <c r="F31" s="11"/>
      <c r="G31" s="11"/>
      <c r="H31" s="11"/>
      <c r="I31" s="254"/>
      <c r="J31" s="11"/>
      <c r="N31" s="11"/>
      <c r="O31" s="11"/>
      <c r="P31" s="11"/>
    </row>
    <row r="32" spans="2:16" x14ac:dyDescent="0.25">
      <c r="B32" s="11"/>
      <c r="C32" s="10"/>
      <c r="D32" s="11"/>
      <c r="E32" s="11"/>
      <c r="F32" s="11"/>
      <c r="G32" s="11"/>
      <c r="H32" s="11"/>
      <c r="I32" s="254"/>
      <c r="J32" s="11"/>
      <c r="N32" s="11"/>
      <c r="O32" s="11"/>
      <c r="P32" s="11"/>
    </row>
    <row r="33" spans="2:16" x14ac:dyDescent="0.25">
      <c r="B33" s="11"/>
      <c r="C33" s="10"/>
      <c r="D33" s="11"/>
      <c r="E33" s="11"/>
      <c r="F33" s="11"/>
      <c r="G33" s="11"/>
      <c r="H33" s="11"/>
      <c r="I33" s="254"/>
      <c r="J33" s="11"/>
      <c r="N33" s="11"/>
      <c r="O33" s="11"/>
      <c r="P33" s="11"/>
    </row>
    <row r="34" spans="2:16" ht="18" thickBot="1" x14ac:dyDescent="0.3">
      <c r="B34" s="248"/>
      <c r="C34" s="10"/>
      <c r="D34" s="11"/>
      <c r="E34" s="11"/>
      <c r="F34" s="11"/>
      <c r="G34" s="11"/>
      <c r="H34" s="11"/>
      <c r="I34" s="254"/>
      <c r="J34" s="11"/>
      <c r="N34" s="11"/>
      <c r="O34" s="11"/>
      <c r="P34" s="11"/>
    </row>
    <row r="35" spans="2:16" ht="16.5" thickTop="1" thickBot="1" x14ac:dyDescent="0.3">
      <c r="B35" s="1014" t="s">
        <v>135</v>
      </c>
      <c r="C35" s="1016" t="s">
        <v>35</v>
      </c>
      <c r="D35" s="1016" t="s">
        <v>6</v>
      </c>
      <c r="E35" s="1016" t="s">
        <v>3</v>
      </c>
      <c r="F35" s="1016" t="s">
        <v>4</v>
      </c>
      <c r="G35" s="1016" t="s">
        <v>7</v>
      </c>
      <c r="H35" s="1016" t="s">
        <v>36</v>
      </c>
      <c r="I35" s="1007" t="s">
        <v>37</v>
      </c>
      <c r="J35" s="1016" t="s">
        <v>8</v>
      </c>
      <c r="K35" s="1062" t="s">
        <v>38</v>
      </c>
      <c r="L35" s="1063"/>
      <c r="M35" s="1190"/>
      <c r="N35" s="240"/>
    </row>
    <row r="36" spans="2:16" ht="25.5" x14ac:dyDescent="0.25">
      <c r="B36" s="1144"/>
      <c r="C36" s="1120"/>
      <c r="D36" s="1120"/>
      <c r="E36" s="1120"/>
      <c r="F36" s="1120"/>
      <c r="G36" s="1017"/>
      <c r="H36" s="1017"/>
      <c r="I36" s="1008"/>
      <c r="J36" s="1120"/>
      <c r="K36" s="16" t="s">
        <v>39</v>
      </c>
      <c r="L36" s="16" t="s">
        <v>40</v>
      </c>
      <c r="M36" s="16" t="s">
        <v>41</v>
      </c>
      <c r="N36" s="240"/>
    </row>
    <row r="37" spans="2:16" x14ac:dyDescent="0.25">
      <c r="B37" s="225"/>
      <c r="C37" s="222"/>
      <c r="D37" s="1006"/>
      <c r="E37" s="1006"/>
      <c r="F37" s="1006"/>
      <c r="G37" s="1006"/>
      <c r="H37" s="1006"/>
      <c r="I37" s="1006"/>
      <c r="J37" s="1006"/>
      <c r="K37" s="222"/>
      <c r="L37" s="222"/>
      <c r="M37" s="222"/>
      <c r="N37" s="240"/>
    </row>
    <row r="38" spans="2:16" ht="23.25" x14ac:dyDescent="0.25">
      <c r="B38" s="283" t="s">
        <v>838</v>
      </c>
      <c r="C38" s="145" t="s">
        <v>837</v>
      </c>
      <c r="D38" s="168" t="s">
        <v>836</v>
      </c>
      <c r="E38" s="80" t="s">
        <v>818</v>
      </c>
      <c r="F38" s="80" t="s">
        <v>45</v>
      </c>
      <c r="G38" s="77" t="s">
        <v>46</v>
      </c>
      <c r="H38" s="77" t="s">
        <v>831</v>
      </c>
      <c r="I38" s="82">
        <v>50</v>
      </c>
      <c r="J38" s="77" t="s">
        <v>188</v>
      </c>
      <c r="K38" s="77"/>
      <c r="L38" s="77"/>
      <c r="M38" s="77" t="s">
        <v>21</v>
      </c>
      <c r="N38" s="240"/>
    </row>
    <row r="39" spans="2:16" ht="22.5" x14ac:dyDescent="0.25">
      <c r="B39" s="283" t="s">
        <v>835</v>
      </c>
      <c r="C39" s="145" t="s">
        <v>834</v>
      </c>
      <c r="D39" s="80" t="s">
        <v>720</v>
      </c>
      <c r="E39" s="80" t="s">
        <v>45</v>
      </c>
      <c r="F39" s="80" t="s">
        <v>45</v>
      </c>
      <c r="G39" s="77" t="s">
        <v>46</v>
      </c>
      <c r="H39" s="77" t="s">
        <v>831</v>
      </c>
      <c r="I39" s="82">
        <v>50</v>
      </c>
      <c r="J39" s="77" t="s">
        <v>188</v>
      </c>
      <c r="K39" s="77"/>
      <c r="L39" s="77"/>
      <c r="M39" s="77" t="s">
        <v>21</v>
      </c>
      <c r="N39" s="240"/>
    </row>
    <row r="40" spans="2:16" x14ac:dyDescent="0.25">
      <c r="B40" s="77" t="s">
        <v>493</v>
      </c>
      <c r="C40" s="145" t="s">
        <v>84</v>
      </c>
      <c r="D40" s="80" t="s">
        <v>63</v>
      </c>
      <c r="E40" s="80" t="s">
        <v>324</v>
      </c>
      <c r="F40" s="80" t="s">
        <v>45</v>
      </c>
      <c r="G40" s="77" t="s">
        <v>46</v>
      </c>
      <c r="H40" s="77" t="s">
        <v>831</v>
      </c>
      <c r="I40" s="82">
        <v>50</v>
      </c>
      <c r="J40" s="77" t="s">
        <v>188</v>
      </c>
      <c r="K40" s="77"/>
      <c r="L40" s="77"/>
      <c r="M40" s="77" t="s">
        <v>21</v>
      </c>
      <c r="N40" s="240"/>
    </row>
    <row r="41" spans="2:16" s="238" customFormat="1" ht="20.25" customHeight="1" x14ac:dyDescent="0.2">
      <c r="B41" s="77" t="s">
        <v>293</v>
      </c>
      <c r="C41" s="145" t="s">
        <v>86</v>
      </c>
      <c r="D41" s="80" t="s">
        <v>63</v>
      </c>
      <c r="E41" s="80" t="s">
        <v>324</v>
      </c>
      <c r="F41" s="80" t="s">
        <v>45</v>
      </c>
      <c r="G41" s="77" t="s">
        <v>46</v>
      </c>
      <c r="H41" s="77" t="s">
        <v>831</v>
      </c>
      <c r="I41" s="82">
        <v>50</v>
      </c>
      <c r="J41" s="77" t="s">
        <v>188</v>
      </c>
      <c r="K41" s="77"/>
      <c r="L41" s="77"/>
      <c r="M41" s="77" t="s">
        <v>21</v>
      </c>
    </row>
    <row r="42" spans="2:16" x14ac:dyDescent="0.25">
      <c r="B42" s="77" t="s">
        <v>54</v>
      </c>
      <c r="C42" s="145" t="s">
        <v>82</v>
      </c>
      <c r="D42" s="80" t="s">
        <v>63</v>
      </c>
      <c r="E42" s="80" t="s">
        <v>324</v>
      </c>
      <c r="F42" s="80" t="s">
        <v>45</v>
      </c>
      <c r="G42" s="77" t="s">
        <v>46</v>
      </c>
      <c r="H42" s="77" t="s">
        <v>831</v>
      </c>
      <c r="I42" s="82">
        <v>50</v>
      </c>
      <c r="J42" s="77" t="s">
        <v>188</v>
      </c>
      <c r="K42" s="77"/>
      <c r="L42" s="77"/>
      <c r="M42" s="77" t="s">
        <v>21</v>
      </c>
    </row>
    <row r="43" spans="2:16" x14ac:dyDescent="0.25">
      <c r="B43" s="77" t="s">
        <v>493</v>
      </c>
      <c r="C43" s="145" t="s">
        <v>79</v>
      </c>
      <c r="D43" s="168" t="s">
        <v>63</v>
      </c>
      <c r="E43" s="80" t="s">
        <v>324</v>
      </c>
      <c r="F43" s="80" t="s">
        <v>45</v>
      </c>
      <c r="G43" s="77" t="s">
        <v>46</v>
      </c>
      <c r="H43" s="77" t="s">
        <v>831</v>
      </c>
      <c r="I43" s="82">
        <v>50</v>
      </c>
      <c r="J43" s="77" t="s">
        <v>188</v>
      </c>
      <c r="K43" s="77"/>
      <c r="L43" s="77"/>
      <c r="M43" s="77" t="s">
        <v>21</v>
      </c>
    </row>
    <row r="44" spans="2:16" ht="23.25" x14ac:dyDescent="0.25">
      <c r="B44" s="153" t="s">
        <v>42</v>
      </c>
      <c r="C44" s="154" t="s">
        <v>258</v>
      </c>
      <c r="D44" s="271" t="s">
        <v>833</v>
      </c>
      <c r="E44" s="160" t="s">
        <v>832</v>
      </c>
      <c r="F44" s="80" t="s">
        <v>45</v>
      </c>
      <c r="G44" s="77" t="s">
        <v>46</v>
      </c>
      <c r="H44" s="77" t="s">
        <v>831</v>
      </c>
      <c r="I44" s="82">
        <v>50</v>
      </c>
      <c r="J44" s="77" t="s">
        <v>188</v>
      </c>
      <c r="K44" s="77"/>
      <c r="L44" s="68"/>
      <c r="M44" s="69" t="s">
        <v>21</v>
      </c>
    </row>
    <row r="45" spans="2:16" x14ac:dyDescent="0.25">
      <c r="B45" s="153" t="s">
        <v>493</v>
      </c>
      <c r="C45" s="154" t="s">
        <v>730</v>
      </c>
      <c r="D45" s="160" t="s">
        <v>720</v>
      </c>
      <c r="E45" s="160" t="s">
        <v>106</v>
      </c>
      <c r="F45" s="80" t="s">
        <v>45</v>
      </c>
      <c r="G45" s="77" t="s">
        <v>46</v>
      </c>
      <c r="H45" s="77" t="s">
        <v>831</v>
      </c>
      <c r="I45" s="82">
        <v>50</v>
      </c>
      <c r="J45" s="77" t="s">
        <v>188</v>
      </c>
      <c r="K45" s="77"/>
      <c r="L45" s="68"/>
      <c r="M45" s="69" t="s">
        <v>21</v>
      </c>
    </row>
    <row r="46" spans="2:16" x14ac:dyDescent="0.25">
      <c r="B46" s="153"/>
      <c r="C46" s="154"/>
      <c r="D46" s="160"/>
      <c r="E46" s="160"/>
      <c r="F46" s="80"/>
      <c r="G46" s="77"/>
      <c r="H46" s="77"/>
      <c r="I46" s="546">
        <f>I38+I39+I40+I41+I42+I43+I44+I45</f>
        <v>400</v>
      </c>
      <c r="J46" s="77"/>
      <c r="K46" s="77"/>
      <c r="L46" s="68"/>
      <c r="M46" s="69"/>
    </row>
    <row r="47" spans="2:16" x14ac:dyDescent="0.25">
      <c r="B47" s="1012" t="s">
        <v>73</v>
      </c>
      <c r="C47" s="1012"/>
      <c r="D47" s="1012"/>
      <c r="E47" s="1012"/>
      <c r="F47" s="1013" t="s">
        <v>23</v>
      </c>
      <c r="G47" s="1013"/>
      <c r="H47" s="1013"/>
      <c r="I47" s="1013"/>
      <c r="J47" s="1013"/>
      <c r="K47" s="1013"/>
      <c r="L47" s="1013"/>
      <c r="M47" s="1013"/>
    </row>
    <row r="48" spans="2:16" x14ac:dyDescent="0.25">
      <c r="B48" s="1012"/>
      <c r="C48" s="1012"/>
      <c r="D48" s="1012"/>
      <c r="E48" s="1012"/>
      <c r="F48" s="1013"/>
      <c r="G48" s="1013"/>
      <c r="H48" s="1013"/>
      <c r="I48" s="1013"/>
      <c r="J48" s="1013"/>
      <c r="K48" s="1013"/>
      <c r="L48" s="1013"/>
      <c r="M48" s="1013"/>
    </row>
    <row r="49" spans="2:13" x14ac:dyDescent="0.25">
      <c r="B49" s="1012"/>
      <c r="C49" s="1012"/>
      <c r="D49" s="1012"/>
      <c r="E49" s="1012"/>
      <c r="F49" s="1013"/>
      <c r="G49" s="1013"/>
      <c r="H49" s="1013"/>
      <c r="I49" s="1013"/>
      <c r="J49" s="1013"/>
      <c r="K49" s="1013"/>
      <c r="L49" s="1013"/>
      <c r="M49" s="1013"/>
    </row>
    <row r="50" spans="2:13" x14ac:dyDescent="0.25">
      <c r="B50" s="1012"/>
      <c r="C50" s="1012"/>
      <c r="D50" s="1012"/>
      <c r="E50" s="1012"/>
      <c r="F50" s="1013"/>
      <c r="G50" s="1013"/>
      <c r="H50" s="1013"/>
      <c r="I50" s="1013"/>
      <c r="J50" s="1013"/>
      <c r="K50" s="1013"/>
      <c r="L50" s="1013"/>
      <c r="M50" s="1013"/>
    </row>
    <row r="51" spans="2:13" x14ac:dyDescent="0.25">
      <c r="K51" s="33"/>
      <c r="L51" s="33"/>
      <c r="M51" s="280"/>
    </row>
    <row r="52" spans="2:13" x14ac:dyDescent="0.25">
      <c r="L52" s="10"/>
      <c r="M52" s="10"/>
    </row>
    <row r="53" spans="2:13" x14ac:dyDescent="0.25">
      <c r="B53" s="11"/>
      <c r="C53" s="10"/>
      <c r="D53" s="11"/>
      <c r="E53" s="11"/>
      <c r="F53" s="11"/>
      <c r="G53" s="11"/>
      <c r="H53" s="11"/>
      <c r="I53" s="254"/>
      <c r="J53" s="11"/>
    </row>
    <row r="54" spans="2:13" x14ac:dyDescent="0.25">
      <c r="B54" s="11"/>
      <c r="C54" s="10"/>
      <c r="D54" s="11"/>
      <c r="E54" s="11"/>
      <c r="F54" s="11"/>
      <c r="G54" s="11"/>
      <c r="H54" s="11"/>
      <c r="I54" s="254"/>
      <c r="J54" s="11"/>
    </row>
    <row r="55" spans="2:13" x14ac:dyDescent="0.25">
      <c r="B55" s="11"/>
      <c r="C55" s="10"/>
      <c r="D55" s="11"/>
      <c r="E55" s="11"/>
      <c r="F55" s="11"/>
      <c r="G55" s="11"/>
      <c r="H55" s="11"/>
      <c r="I55" s="254"/>
      <c r="J55" s="11"/>
    </row>
    <row r="64" spans="2:13" x14ac:dyDescent="0.25">
      <c r="B64" s="273"/>
      <c r="C64" s="273"/>
      <c r="D64" s="264"/>
      <c r="E64" s="264"/>
      <c r="F64" s="264"/>
      <c r="G64" s="264"/>
      <c r="H64" s="264"/>
      <c r="I64" s="265"/>
      <c r="J64" s="264"/>
      <c r="K64" s="264"/>
      <c r="L64" s="264"/>
      <c r="M64" s="264"/>
    </row>
    <row r="65" spans="2:13" x14ac:dyDescent="0.25">
      <c r="B65" s="273"/>
      <c r="C65" s="273"/>
      <c r="D65" s="264"/>
      <c r="E65" s="264"/>
      <c r="F65" s="264"/>
      <c r="G65" s="264"/>
      <c r="H65" s="264"/>
      <c r="I65" s="265"/>
      <c r="J65" s="264"/>
      <c r="K65" s="264"/>
      <c r="L65" s="264"/>
      <c r="M65" s="264"/>
    </row>
    <row r="66" spans="2:13" x14ac:dyDescent="0.25">
      <c r="B66" s="273"/>
      <c r="C66" s="273"/>
      <c r="D66" s="264"/>
      <c r="E66" s="264"/>
      <c r="F66" s="264"/>
      <c r="G66" s="264"/>
      <c r="H66" s="264"/>
      <c r="I66" s="265"/>
      <c r="J66" s="264"/>
      <c r="K66" s="264"/>
      <c r="L66" s="264"/>
      <c r="M66" s="264"/>
    </row>
    <row r="68" spans="2:13" x14ac:dyDescent="0.25">
      <c r="G68" s="11"/>
    </row>
  </sheetData>
  <mergeCells count="25">
    <mergeCell ref="B47:E50"/>
    <mergeCell ref="F47:M50"/>
    <mergeCell ref="B35:B36"/>
    <mergeCell ref="C35:C36"/>
    <mergeCell ref="D35:D36"/>
    <mergeCell ref="E35:E36"/>
    <mergeCell ref="F35:F36"/>
    <mergeCell ref="D37:J37"/>
    <mergeCell ref="J35:J36"/>
    <mergeCell ref="G35:G36"/>
    <mergeCell ref="H35:H36"/>
    <mergeCell ref="I35:I36"/>
    <mergeCell ref="K35:M35"/>
    <mergeCell ref="F5:F6"/>
    <mergeCell ref="B17:E20"/>
    <mergeCell ref="F17:M20"/>
    <mergeCell ref="K5:M5"/>
    <mergeCell ref="J5:J6"/>
    <mergeCell ref="G5:G6"/>
    <mergeCell ref="H5:H6"/>
    <mergeCell ref="I5:I6"/>
    <mergeCell ref="B5:B6"/>
    <mergeCell ref="C5:C6"/>
    <mergeCell ref="D5:D6"/>
    <mergeCell ref="E5:E6"/>
  </mergeCells>
  <pageMargins left="0.7" right="0.7" top="0.75" bottom="0.75" header="0.3" footer="0.3"/>
  <pageSetup paperSize="5" scale="45" orientation="landscape" horizontalDpi="4294967293" r:id="rId1"/>
  <headerFooter>
    <oddFooter>Página 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72"/>
  <sheetViews>
    <sheetView zoomScale="91" zoomScaleNormal="91" workbookViewId="0">
      <selection activeCell="H24" sqref="H24"/>
    </sheetView>
  </sheetViews>
  <sheetFormatPr baseColWidth="10" defaultRowHeight="15" x14ac:dyDescent="0.25"/>
  <cols>
    <col min="1" max="1" width="17.140625" style="11" customWidth="1"/>
    <col min="2" max="2" width="25.42578125" customWidth="1"/>
    <col min="3" max="3" width="12.42578125" customWidth="1"/>
    <col min="5" max="5" width="9.85546875" customWidth="1"/>
    <col min="6" max="7" width="9.28515625" customWidth="1"/>
    <col min="8" max="8" width="13.7109375" style="12" customWidth="1"/>
    <col min="9" max="9" width="15.42578125" customWidth="1"/>
    <col min="13" max="13" width="11.42578125" style="227"/>
  </cols>
  <sheetData>
    <row r="1" spans="1:14" ht="14.45" customHeight="1" x14ac:dyDescent="0.25"/>
    <row r="2" spans="1:14" ht="14.45" customHeight="1" x14ac:dyDescent="0.25">
      <c r="B2" s="10"/>
      <c r="C2" s="11"/>
      <c r="D2" s="11"/>
      <c r="E2" s="11"/>
      <c r="F2" s="11"/>
      <c r="G2" s="11"/>
      <c r="H2" s="254"/>
      <c r="I2" s="11"/>
    </row>
    <row r="3" spans="1:14" ht="48.75" customHeight="1" thickBot="1" x14ac:dyDescent="0.3">
      <c r="B3" s="10"/>
      <c r="C3" s="11"/>
      <c r="D3" s="11"/>
      <c r="E3" s="11"/>
      <c r="F3" s="11"/>
      <c r="G3" s="11"/>
      <c r="H3" s="254"/>
      <c r="I3" s="11"/>
    </row>
    <row r="4" spans="1:14" ht="15" hidden="1" customHeight="1" thickBot="1" x14ac:dyDescent="0.3">
      <c r="A4" s="248"/>
      <c r="B4" s="10"/>
      <c r="C4" s="11"/>
      <c r="D4" s="11"/>
      <c r="E4" s="11"/>
      <c r="F4" s="11"/>
      <c r="G4" s="11"/>
      <c r="H4" s="254"/>
      <c r="I4" s="11"/>
    </row>
    <row r="5" spans="1:14" s="238" customFormat="1" ht="19.149999999999999" customHeight="1" thickTop="1" thickBot="1" x14ac:dyDescent="0.25">
      <c r="A5" s="1014" t="s">
        <v>316</v>
      </c>
      <c r="B5" s="1016" t="s">
        <v>35</v>
      </c>
      <c r="C5" s="1016" t="s">
        <v>6</v>
      </c>
      <c r="D5" s="1016" t="s">
        <v>3</v>
      </c>
      <c r="E5" s="1016" t="s">
        <v>4</v>
      </c>
      <c r="F5" s="1016" t="s">
        <v>7</v>
      </c>
      <c r="G5" s="1016" t="s">
        <v>36</v>
      </c>
      <c r="H5" s="1007" t="s">
        <v>75</v>
      </c>
      <c r="I5" s="1016" t="s">
        <v>8</v>
      </c>
      <c r="J5" s="1062" t="s">
        <v>38</v>
      </c>
      <c r="K5" s="1063"/>
      <c r="L5" s="1190"/>
      <c r="M5" s="239"/>
      <c r="N5" s="668" t="s">
        <v>1845</v>
      </c>
    </row>
    <row r="6" spans="1:14" s="238" customFormat="1" ht="15.75" customHeight="1" thickBot="1" x14ac:dyDescent="0.25">
      <c r="A6" s="1144"/>
      <c r="B6" s="1120"/>
      <c r="C6" s="1120"/>
      <c r="D6" s="1120"/>
      <c r="E6" s="1120"/>
      <c r="F6" s="1017"/>
      <c r="G6" s="1017"/>
      <c r="H6" s="1008"/>
      <c r="I6" s="1120"/>
      <c r="J6" s="16" t="s">
        <v>39</v>
      </c>
      <c r="K6" s="16" t="s">
        <v>40</v>
      </c>
      <c r="L6" s="16" t="s">
        <v>41</v>
      </c>
      <c r="M6" s="239"/>
      <c r="N6" s="669">
        <f>H26+H59</f>
        <v>9735</v>
      </c>
    </row>
    <row r="7" spans="1:14" s="238" customFormat="1" ht="12.75" customHeight="1" x14ac:dyDescent="0.2">
      <c r="A7" s="1011"/>
      <c r="B7" s="1011"/>
      <c r="C7" s="1011"/>
      <c r="D7" s="1011"/>
      <c r="E7" s="1011"/>
      <c r="F7" s="1011"/>
      <c r="G7" s="1011"/>
      <c r="H7" s="1011"/>
      <c r="I7" s="1011"/>
      <c r="J7" s="1011"/>
      <c r="K7" s="1011"/>
      <c r="L7" s="1011"/>
      <c r="M7" s="239"/>
    </row>
    <row r="8" spans="1:14" x14ac:dyDescent="0.25">
      <c r="A8" s="77" t="s">
        <v>49</v>
      </c>
      <c r="B8" s="80" t="s">
        <v>830</v>
      </c>
      <c r="C8" s="168" t="s">
        <v>63</v>
      </c>
      <c r="D8" s="80" t="s">
        <v>324</v>
      </c>
      <c r="E8" s="80" t="s">
        <v>45</v>
      </c>
      <c r="F8" s="77" t="s">
        <v>46</v>
      </c>
      <c r="G8" s="77" t="s">
        <v>46</v>
      </c>
      <c r="H8" s="82">
        <v>200</v>
      </c>
      <c r="I8" s="77" t="s">
        <v>188</v>
      </c>
      <c r="J8" s="120"/>
      <c r="K8" s="282"/>
      <c r="L8" s="281" t="s">
        <v>21</v>
      </c>
    </row>
    <row r="9" spans="1:14" ht="13.5" customHeight="1" x14ac:dyDescent="0.25">
      <c r="A9" s="77" t="s">
        <v>42</v>
      </c>
      <c r="B9" s="80" t="s">
        <v>86</v>
      </c>
      <c r="C9" s="168" t="s">
        <v>63</v>
      </c>
      <c r="D9" s="80" t="s">
        <v>324</v>
      </c>
      <c r="E9" s="80" t="s">
        <v>45</v>
      </c>
      <c r="F9" s="77" t="s">
        <v>46</v>
      </c>
      <c r="G9" s="77" t="s">
        <v>46</v>
      </c>
      <c r="H9" s="82">
        <v>200</v>
      </c>
      <c r="I9" s="77" t="s">
        <v>188</v>
      </c>
      <c r="J9" s="77"/>
      <c r="K9" s="272"/>
      <c r="L9" s="281" t="s">
        <v>21</v>
      </c>
    </row>
    <row r="10" spans="1:14" x14ac:dyDescent="0.25">
      <c r="A10" s="77" t="s">
        <v>42</v>
      </c>
      <c r="B10" s="80" t="s">
        <v>86</v>
      </c>
      <c r="C10" s="168" t="s">
        <v>63</v>
      </c>
      <c r="D10" s="80" t="s">
        <v>324</v>
      </c>
      <c r="E10" s="80" t="s">
        <v>45</v>
      </c>
      <c r="F10" s="77" t="s">
        <v>46</v>
      </c>
      <c r="G10" s="77" t="s">
        <v>46</v>
      </c>
      <c r="H10" s="82">
        <v>200</v>
      </c>
      <c r="I10" s="77" t="s">
        <v>188</v>
      </c>
      <c r="J10" s="77"/>
      <c r="K10" s="272"/>
      <c r="L10" s="281" t="s">
        <v>21</v>
      </c>
    </row>
    <row r="11" spans="1:14" ht="14.25" customHeight="1" x14ac:dyDescent="0.25">
      <c r="A11" s="77" t="s">
        <v>42</v>
      </c>
      <c r="B11" s="80" t="s">
        <v>86</v>
      </c>
      <c r="C11" s="168" t="s">
        <v>63</v>
      </c>
      <c r="D11" s="80" t="s">
        <v>324</v>
      </c>
      <c r="E11" s="80" t="s">
        <v>45</v>
      </c>
      <c r="F11" s="77" t="s">
        <v>46</v>
      </c>
      <c r="G11" s="77" t="s">
        <v>46</v>
      </c>
      <c r="H11" s="82">
        <v>200</v>
      </c>
      <c r="I11" s="77" t="s">
        <v>188</v>
      </c>
      <c r="J11" s="77"/>
      <c r="K11" s="272"/>
      <c r="L11" s="281" t="s">
        <v>21</v>
      </c>
    </row>
    <row r="12" spans="1:14" ht="12.75" customHeight="1" x14ac:dyDescent="0.25">
      <c r="A12" s="77" t="s">
        <v>42</v>
      </c>
      <c r="B12" s="80" t="s">
        <v>86</v>
      </c>
      <c r="C12" s="168" t="s">
        <v>63</v>
      </c>
      <c r="D12" s="80" t="s">
        <v>324</v>
      </c>
      <c r="E12" s="80" t="s">
        <v>45</v>
      </c>
      <c r="F12" s="77" t="s">
        <v>46</v>
      </c>
      <c r="G12" s="77" t="s">
        <v>46</v>
      </c>
      <c r="H12" s="82">
        <v>200</v>
      </c>
      <c r="I12" s="77" t="s">
        <v>188</v>
      </c>
      <c r="J12" s="77"/>
      <c r="K12" s="272"/>
      <c r="L12" s="281" t="s">
        <v>21</v>
      </c>
    </row>
    <row r="13" spans="1:14" x14ac:dyDescent="0.25">
      <c r="A13" s="77" t="s">
        <v>42</v>
      </c>
      <c r="B13" s="80" t="s">
        <v>82</v>
      </c>
      <c r="C13" s="168" t="s">
        <v>63</v>
      </c>
      <c r="D13" s="80" t="s">
        <v>324</v>
      </c>
      <c r="E13" s="80" t="s">
        <v>45</v>
      </c>
      <c r="F13" s="77" t="s">
        <v>46</v>
      </c>
      <c r="G13" s="77" t="s">
        <v>46</v>
      </c>
      <c r="H13" s="82">
        <v>100</v>
      </c>
      <c r="I13" s="77" t="s">
        <v>188</v>
      </c>
      <c r="J13" s="77"/>
      <c r="K13" s="272"/>
      <c r="L13" s="281" t="s">
        <v>21</v>
      </c>
    </row>
    <row r="14" spans="1:14" x14ac:dyDescent="0.25">
      <c r="A14" s="77" t="s">
        <v>42</v>
      </c>
      <c r="B14" s="80" t="s">
        <v>82</v>
      </c>
      <c r="C14" s="168" t="s">
        <v>63</v>
      </c>
      <c r="D14" s="80" t="s">
        <v>324</v>
      </c>
      <c r="E14" s="80" t="s">
        <v>45</v>
      </c>
      <c r="F14" s="77" t="s">
        <v>46</v>
      </c>
      <c r="G14" s="77" t="s">
        <v>46</v>
      </c>
      <c r="H14" s="82">
        <v>50</v>
      </c>
      <c r="I14" s="77" t="s">
        <v>188</v>
      </c>
      <c r="J14" s="77"/>
      <c r="K14" s="272"/>
      <c r="L14" s="281" t="s">
        <v>21</v>
      </c>
    </row>
    <row r="15" spans="1:14" x14ac:dyDescent="0.25">
      <c r="A15" s="77" t="s">
        <v>42</v>
      </c>
      <c r="B15" s="80" t="s">
        <v>82</v>
      </c>
      <c r="C15" s="168" t="s">
        <v>63</v>
      </c>
      <c r="D15" s="80" t="s">
        <v>324</v>
      </c>
      <c r="E15" s="80" t="s">
        <v>45</v>
      </c>
      <c r="F15" s="77" t="s">
        <v>46</v>
      </c>
      <c r="G15" s="77" t="s">
        <v>46</v>
      </c>
      <c r="H15" s="82">
        <v>50</v>
      </c>
      <c r="I15" s="77" t="s">
        <v>188</v>
      </c>
      <c r="J15" s="77"/>
      <c r="K15" s="272"/>
      <c r="L15" s="281" t="s">
        <v>21</v>
      </c>
    </row>
    <row r="16" spans="1:14" x14ac:dyDescent="0.25">
      <c r="A16" s="77" t="s">
        <v>42</v>
      </c>
      <c r="B16" s="80" t="s">
        <v>82</v>
      </c>
      <c r="C16" s="168" t="s">
        <v>63</v>
      </c>
      <c r="D16" s="80" t="s">
        <v>324</v>
      </c>
      <c r="E16" s="80" t="s">
        <v>45</v>
      </c>
      <c r="F16" s="77" t="s">
        <v>46</v>
      </c>
      <c r="G16" s="77" t="s">
        <v>46</v>
      </c>
      <c r="H16" s="82">
        <v>100</v>
      </c>
      <c r="I16" s="77" t="s">
        <v>188</v>
      </c>
      <c r="J16" s="77"/>
      <c r="K16" s="272"/>
      <c r="L16" s="281" t="s">
        <v>21</v>
      </c>
    </row>
    <row r="17" spans="1:13" x14ac:dyDescent="0.25">
      <c r="A17" s="77" t="s">
        <v>42</v>
      </c>
      <c r="B17" s="80" t="s">
        <v>84</v>
      </c>
      <c r="C17" s="168" t="s">
        <v>63</v>
      </c>
      <c r="D17" s="80" t="s">
        <v>324</v>
      </c>
      <c r="E17" s="80" t="s">
        <v>45</v>
      </c>
      <c r="F17" s="77" t="s">
        <v>46</v>
      </c>
      <c r="G17" s="77" t="s">
        <v>46</v>
      </c>
      <c r="H17" s="82">
        <v>50</v>
      </c>
      <c r="I17" s="77" t="s">
        <v>188</v>
      </c>
      <c r="J17" s="77"/>
      <c r="K17" s="272"/>
      <c r="L17" s="281" t="s">
        <v>21</v>
      </c>
    </row>
    <row r="18" spans="1:13" x14ac:dyDescent="0.25">
      <c r="A18" s="77" t="s">
        <v>42</v>
      </c>
      <c r="B18" s="80" t="s">
        <v>84</v>
      </c>
      <c r="C18" s="168" t="s">
        <v>63</v>
      </c>
      <c r="D18" s="80" t="s">
        <v>324</v>
      </c>
      <c r="E18" s="80" t="s">
        <v>45</v>
      </c>
      <c r="F18" s="77" t="s">
        <v>46</v>
      </c>
      <c r="G18" s="77" t="s">
        <v>46</v>
      </c>
      <c r="H18" s="82">
        <v>20</v>
      </c>
      <c r="I18" s="77" t="s">
        <v>188</v>
      </c>
      <c r="J18" s="77"/>
      <c r="K18" s="272"/>
      <c r="L18" s="281" t="s">
        <v>21</v>
      </c>
    </row>
    <row r="19" spans="1:13" x14ac:dyDescent="0.25">
      <c r="A19" s="77" t="s">
        <v>42</v>
      </c>
      <c r="B19" s="80" t="s">
        <v>84</v>
      </c>
      <c r="C19" s="168" t="s">
        <v>63</v>
      </c>
      <c r="D19" s="80" t="s">
        <v>324</v>
      </c>
      <c r="E19" s="80" t="s">
        <v>45</v>
      </c>
      <c r="F19" s="77" t="s">
        <v>46</v>
      </c>
      <c r="G19" s="77" t="s">
        <v>46</v>
      </c>
      <c r="H19" s="82">
        <v>20</v>
      </c>
      <c r="I19" s="77" t="s">
        <v>188</v>
      </c>
      <c r="J19" s="77"/>
      <c r="K19" s="272"/>
      <c r="L19" s="281" t="s">
        <v>21</v>
      </c>
    </row>
    <row r="20" spans="1:13" x14ac:dyDescent="0.25">
      <c r="A20" s="77" t="s">
        <v>42</v>
      </c>
      <c r="B20" s="80" t="s">
        <v>84</v>
      </c>
      <c r="C20" s="168" t="s">
        <v>63</v>
      </c>
      <c r="D20" s="80" t="s">
        <v>324</v>
      </c>
      <c r="E20" s="80" t="s">
        <v>45</v>
      </c>
      <c r="F20" s="77" t="s">
        <v>46</v>
      </c>
      <c r="G20" s="77" t="s">
        <v>46</v>
      </c>
      <c r="H20" s="82">
        <v>50</v>
      </c>
      <c r="I20" s="77" t="s">
        <v>188</v>
      </c>
      <c r="J20" s="77"/>
      <c r="K20" s="272"/>
      <c r="L20" s="281" t="s">
        <v>21</v>
      </c>
    </row>
    <row r="21" spans="1:13" x14ac:dyDescent="0.25">
      <c r="A21" s="77" t="s">
        <v>42</v>
      </c>
      <c r="B21" s="80" t="s">
        <v>258</v>
      </c>
      <c r="C21" s="168" t="s">
        <v>63</v>
      </c>
      <c r="D21" s="80" t="s">
        <v>116</v>
      </c>
      <c r="E21" s="80" t="s">
        <v>45</v>
      </c>
      <c r="F21" s="77" t="s">
        <v>46</v>
      </c>
      <c r="G21" s="77" t="s">
        <v>46</v>
      </c>
      <c r="H21" s="82">
        <v>300</v>
      </c>
      <c r="I21" s="77" t="s">
        <v>188</v>
      </c>
      <c r="J21" s="77"/>
      <c r="K21" s="272"/>
      <c r="L21" s="281" t="s">
        <v>21</v>
      </c>
    </row>
    <row r="22" spans="1:13" ht="23.25" x14ac:dyDescent="0.25">
      <c r="A22" s="77" t="s">
        <v>42</v>
      </c>
      <c r="B22" s="80" t="s">
        <v>258</v>
      </c>
      <c r="C22" s="168" t="s">
        <v>206</v>
      </c>
      <c r="D22" s="80" t="s">
        <v>116</v>
      </c>
      <c r="E22" s="80" t="s">
        <v>45</v>
      </c>
      <c r="F22" s="77" t="s">
        <v>46</v>
      </c>
      <c r="G22" s="77" t="s">
        <v>46</v>
      </c>
      <c r="H22" s="82">
        <v>300</v>
      </c>
      <c r="I22" s="77" t="s">
        <v>188</v>
      </c>
      <c r="J22" s="77"/>
      <c r="K22" s="272"/>
      <c r="L22" s="281" t="s">
        <v>21</v>
      </c>
    </row>
    <row r="23" spans="1:13" x14ac:dyDescent="0.25">
      <c r="A23" s="77" t="s">
        <v>829</v>
      </c>
      <c r="B23" s="80" t="s">
        <v>828</v>
      </c>
      <c r="C23" s="168" t="s">
        <v>276</v>
      </c>
      <c r="D23" s="80" t="s">
        <v>818</v>
      </c>
      <c r="E23" s="80" t="s">
        <v>45</v>
      </c>
      <c r="F23" s="77" t="s">
        <v>46</v>
      </c>
      <c r="G23" s="77" t="s">
        <v>46</v>
      </c>
      <c r="H23" s="82">
        <v>3000</v>
      </c>
      <c r="I23" s="77" t="s">
        <v>188</v>
      </c>
      <c r="J23" s="77"/>
      <c r="K23" s="272"/>
      <c r="L23" s="281" t="s">
        <v>21</v>
      </c>
    </row>
    <row r="24" spans="1:13" x14ac:dyDescent="0.25">
      <c r="A24" s="77" t="s">
        <v>54</v>
      </c>
      <c r="B24" s="80" t="s">
        <v>730</v>
      </c>
      <c r="C24" s="168" t="s">
        <v>725</v>
      </c>
      <c r="D24" s="80" t="s">
        <v>818</v>
      </c>
      <c r="E24" s="80" t="s">
        <v>45</v>
      </c>
      <c r="F24" s="77" t="s">
        <v>46</v>
      </c>
      <c r="G24" s="77" t="s">
        <v>46</v>
      </c>
      <c r="H24" s="82">
        <f>75*3</f>
        <v>225</v>
      </c>
      <c r="I24" s="77" t="s">
        <v>188</v>
      </c>
      <c r="J24" s="77"/>
      <c r="K24" s="272"/>
      <c r="L24" s="281" t="s">
        <v>21</v>
      </c>
    </row>
    <row r="25" spans="1:13" x14ac:dyDescent="0.25">
      <c r="A25" s="77">
        <v>23</v>
      </c>
      <c r="B25" s="80" t="s">
        <v>827</v>
      </c>
      <c r="C25" s="168" t="s">
        <v>826</v>
      </c>
      <c r="D25" s="80" t="s">
        <v>818</v>
      </c>
      <c r="E25" s="80" t="s">
        <v>45</v>
      </c>
      <c r="F25" s="77" t="s">
        <v>46</v>
      </c>
      <c r="G25" s="77" t="s">
        <v>46</v>
      </c>
      <c r="H25" s="82">
        <v>50</v>
      </c>
      <c r="I25" s="77" t="s">
        <v>188</v>
      </c>
      <c r="J25" s="77"/>
      <c r="K25" s="272"/>
      <c r="L25" s="281" t="s">
        <v>21</v>
      </c>
    </row>
    <row r="26" spans="1:13" x14ac:dyDescent="0.25">
      <c r="A26" s="77"/>
      <c r="B26" s="80"/>
      <c r="C26" s="168"/>
      <c r="D26" s="80"/>
      <c r="E26" s="80"/>
      <c r="F26" s="77"/>
      <c r="G26" s="77"/>
      <c r="H26" s="547">
        <f>H8+H9+H10+H11+H12+H13+H14+H15+H16+H17+H18+H19+H20+H21+H22+H23+H24+H25</f>
        <v>5315</v>
      </c>
      <c r="I26" s="77"/>
      <c r="J26" s="77"/>
      <c r="K26" s="272"/>
      <c r="L26" s="281"/>
    </row>
    <row r="27" spans="1:13" x14ac:dyDescent="0.25">
      <c r="A27" s="1012" t="s">
        <v>73</v>
      </c>
      <c r="B27" s="1012"/>
      <c r="C27" s="1012"/>
      <c r="D27" s="1012"/>
      <c r="E27" s="1013" t="s">
        <v>23</v>
      </c>
      <c r="F27" s="1013"/>
      <c r="G27" s="1013"/>
      <c r="H27" s="1013"/>
      <c r="I27" s="1013"/>
      <c r="J27" s="1013"/>
      <c r="K27" s="1013"/>
      <c r="L27" s="1013"/>
    </row>
    <row r="28" spans="1:13" x14ac:dyDescent="0.25">
      <c r="A28" s="1012"/>
      <c r="B28" s="1012"/>
      <c r="C28" s="1012"/>
      <c r="D28" s="1012"/>
      <c r="E28" s="1013"/>
      <c r="F28" s="1013"/>
      <c r="G28" s="1013"/>
      <c r="H28" s="1013"/>
      <c r="I28" s="1013"/>
      <c r="J28" s="1013"/>
      <c r="K28" s="1013"/>
      <c r="L28" s="1013"/>
      <c r="M28" s="31"/>
    </row>
    <row r="29" spans="1:13" x14ac:dyDescent="0.25">
      <c r="A29" s="1012"/>
      <c r="B29" s="1012"/>
      <c r="C29" s="1012"/>
      <c r="D29" s="1012"/>
      <c r="E29" s="1013"/>
      <c r="F29" s="1013"/>
      <c r="G29" s="1013"/>
      <c r="H29" s="1013"/>
      <c r="I29" s="1013"/>
      <c r="J29" s="1013"/>
      <c r="K29" s="1013"/>
      <c r="L29" s="1013"/>
      <c r="M29"/>
    </row>
    <row r="30" spans="1:13" x14ac:dyDescent="0.25">
      <c r="A30" s="1012"/>
      <c r="B30" s="1012"/>
      <c r="C30" s="1012"/>
      <c r="D30" s="1012"/>
      <c r="E30" s="1013"/>
      <c r="F30" s="1013"/>
      <c r="G30" s="1013"/>
      <c r="H30" s="1013"/>
      <c r="I30" s="1013"/>
      <c r="J30" s="1013"/>
      <c r="K30" s="1013"/>
      <c r="L30" s="1013"/>
      <c r="M30"/>
    </row>
    <row r="31" spans="1:13" x14ac:dyDescent="0.25">
      <c r="A31"/>
      <c r="M31"/>
    </row>
    <row r="32" spans="1:13" x14ac:dyDescent="0.25">
      <c r="A32"/>
      <c r="J32" s="33"/>
      <c r="K32" s="33"/>
      <c r="L32" s="280"/>
      <c r="M32" s="33"/>
    </row>
    <row r="33" spans="1:13" x14ac:dyDescent="0.25">
      <c r="A33"/>
      <c r="K33" s="10"/>
      <c r="L33" s="10"/>
      <c r="M33"/>
    </row>
    <row r="34" spans="1:13" x14ac:dyDescent="0.25">
      <c r="A34"/>
      <c r="M34"/>
    </row>
    <row r="35" spans="1:13" x14ac:dyDescent="0.25">
      <c r="A35"/>
      <c r="M35"/>
    </row>
    <row r="36" spans="1:13" x14ac:dyDescent="0.25">
      <c r="B36" s="10"/>
      <c r="C36" s="11"/>
      <c r="D36" s="11"/>
      <c r="E36" s="11"/>
      <c r="F36" s="11"/>
      <c r="G36" s="11"/>
      <c r="H36" s="254"/>
      <c r="I36" s="11"/>
    </row>
    <row r="37" spans="1:13" x14ac:dyDescent="0.25">
      <c r="B37" s="10"/>
      <c r="C37" s="11"/>
      <c r="D37" s="11"/>
      <c r="E37" s="11"/>
      <c r="F37" s="11"/>
      <c r="G37" s="11"/>
      <c r="H37" s="254"/>
      <c r="I37" s="11"/>
    </row>
    <row r="38" spans="1:13" ht="14.45" customHeight="1" x14ac:dyDescent="0.25"/>
    <row r="39" spans="1:13" ht="72" customHeight="1" x14ac:dyDescent="0.25"/>
    <row r="40" spans="1:13" ht="14.45" customHeight="1" x14ac:dyDescent="0.25">
      <c r="A40" s="277"/>
      <c r="B40" s="273"/>
      <c r="C40" s="264"/>
      <c r="D40" s="264"/>
      <c r="E40" s="264"/>
      <c r="F40" s="264"/>
      <c r="G40" s="264"/>
      <c r="H40" s="265"/>
      <c r="I40" s="264"/>
      <c r="J40" s="264"/>
      <c r="K40" s="264"/>
      <c r="L40" s="11"/>
    </row>
    <row r="41" spans="1:13" ht="15" customHeight="1" x14ac:dyDescent="0.25">
      <c r="A41"/>
      <c r="I41" s="11"/>
      <c r="J41" s="264"/>
      <c r="K41" s="264"/>
      <c r="L41" s="11"/>
    </row>
    <row r="42" spans="1:13" s="238" customFormat="1" ht="19.149999999999999" customHeight="1" x14ac:dyDescent="0.25">
      <c r="A42"/>
      <c r="B42"/>
      <c r="C42"/>
      <c r="D42"/>
      <c r="E42"/>
      <c r="F42"/>
      <c r="G42"/>
      <c r="H42" s="12"/>
      <c r="I42" s="11"/>
      <c r="J42" s="264"/>
      <c r="K42" s="264"/>
      <c r="L42" s="11"/>
    </row>
    <row r="43" spans="1:13" s="238" customFormat="1" ht="20.25" customHeight="1" x14ac:dyDescent="0.25">
      <c r="A43"/>
      <c r="B43"/>
      <c r="C43"/>
      <c r="D43"/>
      <c r="E43"/>
      <c r="F43"/>
      <c r="G43"/>
      <c r="H43" s="12"/>
      <c r="I43" s="11"/>
      <c r="J43"/>
      <c r="K43"/>
      <c r="L43"/>
    </row>
    <row r="44" spans="1:13" s="238" customFormat="1" ht="20.25" customHeight="1" x14ac:dyDescent="0.25">
      <c r="A44"/>
      <c r="B44"/>
      <c r="C44"/>
      <c r="D44"/>
      <c r="E44"/>
      <c r="F44"/>
      <c r="G44"/>
      <c r="H44" s="12"/>
      <c r="I44" s="11"/>
      <c r="J44" s="264"/>
      <c r="K44" s="264"/>
      <c r="L44" s="264"/>
    </row>
    <row r="45" spans="1:13" s="235" customFormat="1" x14ac:dyDescent="0.25">
      <c r="A45" s="277"/>
      <c r="B45" s="273"/>
      <c r="C45" s="264"/>
      <c r="D45" s="264"/>
      <c r="E45" s="264"/>
      <c r="F45" s="264"/>
      <c r="G45" s="264"/>
      <c r="H45" s="265"/>
      <c r="I45" s="264"/>
      <c r="J45" s="264"/>
      <c r="K45" s="264"/>
      <c r="L45" s="264"/>
    </row>
    <row r="46" spans="1:13" s="235" customFormat="1" x14ac:dyDescent="0.25">
      <c r="A46" s="277"/>
      <c r="B46" s="273"/>
      <c r="C46" s="264"/>
      <c r="D46" s="264"/>
      <c r="E46" s="264"/>
      <c r="F46" s="264"/>
      <c r="G46" s="264"/>
      <c r="H46" s="265"/>
      <c r="I46" s="264"/>
      <c r="J46" s="264"/>
      <c r="K46" s="264"/>
      <c r="L46" s="264"/>
    </row>
    <row r="47" spans="1:13" s="235" customFormat="1" ht="15" hidden="1" customHeight="1" x14ac:dyDescent="0.25">
      <c r="A47" s="277"/>
      <c r="B47" s="273"/>
      <c r="C47" s="264"/>
      <c r="D47" s="264"/>
      <c r="E47" s="264"/>
      <c r="F47" s="264"/>
      <c r="G47" s="264"/>
      <c r="H47" s="265"/>
      <c r="I47" s="264"/>
      <c r="J47" s="264"/>
      <c r="K47" s="264"/>
      <c r="L47" s="264"/>
    </row>
    <row r="48" spans="1:13" s="235" customFormat="1" x14ac:dyDescent="0.25">
      <c r="A48" s="277"/>
      <c r="B48" s="273"/>
      <c r="C48" s="273"/>
      <c r="D48" s="273"/>
      <c r="E48" s="273"/>
      <c r="F48" s="273"/>
      <c r="G48" s="273"/>
      <c r="H48" s="276"/>
      <c r="I48" s="273"/>
      <c r="J48" s="273"/>
      <c r="K48" s="273"/>
      <c r="L48" s="273"/>
    </row>
    <row r="49" spans="1:12" s="235" customFormat="1" x14ac:dyDescent="0.25">
      <c r="A49" s="1209" t="s">
        <v>803</v>
      </c>
      <c r="B49" s="1210"/>
      <c r="C49" s="1210"/>
      <c r="D49" s="1210"/>
      <c r="E49" s="1210"/>
      <c r="F49" s="1210"/>
      <c r="G49" s="1210"/>
      <c r="H49" s="1210"/>
      <c r="I49" s="1210"/>
      <c r="J49" s="1210"/>
      <c r="K49" s="1210"/>
      <c r="L49" s="1211"/>
    </row>
    <row r="50" spans="1:12" s="235" customFormat="1" x14ac:dyDescent="0.25">
      <c r="A50" s="145" t="s">
        <v>802</v>
      </c>
      <c r="B50" s="145" t="s">
        <v>801</v>
      </c>
      <c r="C50" s="80" t="s">
        <v>63</v>
      </c>
      <c r="D50" s="80" t="s">
        <v>45</v>
      </c>
      <c r="E50" s="80" t="s">
        <v>45</v>
      </c>
      <c r="F50" s="77" t="s">
        <v>46</v>
      </c>
      <c r="G50" s="77" t="s">
        <v>46</v>
      </c>
      <c r="H50" s="274">
        <v>150</v>
      </c>
      <c r="I50" s="77" t="s">
        <v>48</v>
      </c>
      <c r="J50" s="77"/>
      <c r="K50" s="77"/>
      <c r="L50" s="77" t="s">
        <v>21</v>
      </c>
    </row>
    <row r="51" spans="1:12" s="235" customFormat="1" ht="21.75" customHeight="1" x14ac:dyDescent="0.25">
      <c r="A51" s="145" t="s">
        <v>363</v>
      </c>
      <c r="B51" s="145" t="s">
        <v>800</v>
      </c>
      <c r="C51" s="168" t="s">
        <v>184</v>
      </c>
      <c r="D51" s="80" t="s">
        <v>45</v>
      </c>
      <c r="E51" s="80" t="s">
        <v>45</v>
      </c>
      <c r="F51" s="77" t="s">
        <v>46</v>
      </c>
      <c r="G51" s="77" t="s">
        <v>46</v>
      </c>
      <c r="H51" s="275">
        <v>350</v>
      </c>
      <c r="I51" s="77" t="s">
        <v>48</v>
      </c>
      <c r="J51" s="77"/>
      <c r="K51" s="77"/>
      <c r="L51" s="77" t="s">
        <v>21</v>
      </c>
    </row>
    <row r="52" spans="1:12" s="235" customFormat="1" x14ac:dyDescent="0.25">
      <c r="A52" s="145" t="s">
        <v>42</v>
      </c>
      <c r="B52" s="145" t="s">
        <v>65</v>
      </c>
      <c r="C52" s="80" t="s">
        <v>66</v>
      </c>
      <c r="D52" s="80" t="s">
        <v>67</v>
      </c>
      <c r="E52" s="80" t="s">
        <v>45</v>
      </c>
      <c r="F52" s="77" t="s">
        <v>46</v>
      </c>
      <c r="G52" s="77" t="s">
        <v>46</v>
      </c>
      <c r="H52" s="82">
        <v>2200</v>
      </c>
      <c r="I52" s="77" t="s">
        <v>48</v>
      </c>
      <c r="J52" s="77"/>
      <c r="K52" s="77"/>
      <c r="L52" s="77" t="s">
        <v>21</v>
      </c>
    </row>
    <row r="53" spans="1:12" s="235" customFormat="1" x14ac:dyDescent="0.25">
      <c r="A53" s="145" t="s">
        <v>42</v>
      </c>
      <c r="B53" s="145" t="s">
        <v>799</v>
      </c>
      <c r="C53" s="80" t="s">
        <v>66</v>
      </c>
      <c r="D53" s="80" t="s">
        <v>45</v>
      </c>
      <c r="E53" s="80" t="s">
        <v>45</v>
      </c>
      <c r="F53" s="77" t="s">
        <v>46</v>
      </c>
      <c r="G53" s="77" t="s">
        <v>46</v>
      </c>
      <c r="H53" s="82">
        <v>120</v>
      </c>
      <c r="I53" s="77" t="s">
        <v>48</v>
      </c>
      <c r="J53" s="77"/>
      <c r="K53" s="77"/>
      <c r="L53" s="77" t="s">
        <v>21</v>
      </c>
    </row>
    <row r="54" spans="1:12" x14ac:dyDescent="0.25">
      <c r="A54" s="145" t="s">
        <v>42</v>
      </c>
      <c r="B54" s="145" t="s">
        <v>798</v>
      </c>
      <c r="C54" s="80" t="s">
        <v>56</v>
      </c>
      <c r="D54" s="80" t="s">
        <v>45</v>
      </c>
      <c r="E54" s="80" t="s">
        <v>45</v>
      </c>
      <c r="F54" s="77" t="s">
        <v>46</v>
      </c>
      <c r="G54" s="77" t="s">
        <v>46</v>
      </c>
      <c r="H54" s="82">
        <v>250</v>
      </c>
      <c r="I54" s="77" t="s">
        <v>48</v>
      </c>
      <c r="J54" s="77"/>
      <c r="K54" s="77"/>
      <c r="L54" s="77" t="s">
        <v>21</v>
      </c>
    </row>
    <row r="55" spans="1:12" x14ac:dyDescent="0.25">
      <c r="A55" s="145" t="s">
        <v>565</v>
      </c>
      <c r="B55" s="145" t="s">
        <v>693</v>
      </c>
      <c r="C55" s="80" t="s">
        <v>722</v>
      </c>
      <c r="D55" s="80" t="s">
        <v>45</v>
      </c>
      <c r="E55" s="80" t="s">
        <v>45</v>
      </c>
      <c r="F55" s="77" t="s">
        <v>46</v>
      </c>
      <c r="G55" s="77" t="s">
        <v>46</v>
      </c>
      <c r="H55" s="274">
        <v>150</v>
      </c>
      <c r="I55" s="77" t="s">
        <v>48</v>
      </c>
      <c r="J55" s="77"/>
      <c r="K55" s="77"/>
      <c r="L55" s="77" t="s">
        <v>21</v>
      </c>
    </row>
    <row r="56" spans="1:12" x14ac:dyDescent="0.25">
      <c r="A56" s="145" t="s">
        <v>42</v>
      </c>
      <c r="B56" s="145" t="s">
        <v>797</v>
      </c>
      <c r="C56" s="80" t="s">
        <v>722</v>
      </c>
      <c r="D56" s="80" t="s">
        <v>45</v>
      </c>
      <c r="E56" s="80" t="s">
        <v>45</v>
      </c>
      <c r="F56" s="77" t="s">
        <v>46</v>
      </c>
      <c r="G56" s="77" t="s">
        <v>46</v>
      </c>
      <c r="H56" s="82">
        <v>200</v>
      </c>
      <c r="I56" s="77" t="s">
        <v>48</v>
      </c>
      <c r="J56" s="77"/>
      <c r="K56" s="77"/>
      <c r="L56" s="77" t="s">
        <v>21</v>
      </c>
    </row>
    <row r="57" spans="1:12" x14ac:dyDescent="0.25">
      <c r="A57" s="145" t="s">
        <v>493</v>
      </c>
      <c r="B57" s="145" t="s">
        <v>796</v>
      </c>
      <c r="C57" s="80" t="s">
        <v>359</v>
      </c>
      <c r="D57" s="80" t="s">
        <v>45</v>
      </c>
      <c r="E57" s="80" t="s">
        <v>45</v>
      </c>
      <c r="F57" s="77" t="s">
        <v>46</v>
      </c>
      <c r="G57" s="77" t="s">
        <v>46</v>
      </c>
      <c r="H57" s="274">
        <v>600</v>
      </c>
      <c r="I57" s="77" t="s">
        <v>48</v>
      </c>
      <c r="J57" s="77"/>
      <c r="K57" s="77"/>
      <c r="L57" s="77" t="s">
        <v>21</v>
      </c>
    </row>
    <row r="58" spans="1:12" x14ac:dyDescent="0.25">
      <c r="A58" s="145" t="s">
        <v>42</v>
      </c>
      <c r="B58" s="145" t="s">
        <v>795</v>
      </c>
      <c r="C58" s="80" t="s">
        <v>750</v>
      </c>
      <c r="D58" s="80" t="s">
        <v>45</v>
      </c>
      <c r="E58" s="80" t="s">
        <v>45</v>
      </c>
      <c r="F58" s="77" t="s">
        <v>46</v>
      </c>
      <c r="G58" s="77" t="s">
        <v>46</v>
      </c>
      <c r="H58" s="82">
        <v>400</v>
      </c>
      <c r="I58" s="77" t="s">
        <v>48</v>
      </c>
      <c r="J58" s="77"/>
      <c r="K58" s="77"/>
      <c r="L58" s="77" t="s">
        <v>21</v>
      </c>
    </row>
    <row r="59" spans="1:12" x14ac:dyDescent="0.25">
      <c r="A59" s="548"/>
      <c r="B59" s="549"/>
      <c r="C59" s="550"/>
      <c r="D59" s="551"/>
      <c r="E59" s="552"/>
      <c r="F59" s="553"/>
      <c r="G59" s="553"/>
      <c r="H59" s="555">
        <f>H50+H51+H52+H53+H54+H55+H56+H57+H58</f>
        <v>4420</v>
      </c>
      <c r="I59" s="553"/>
      <c r="J59" s="553"/>
      <c r="K59" s="553"/>
      <c r="L59" s="554"/>
    </row>
    <row r="60" spans="1:12" ht="15" customHeight="1" x14ac:dyDescent="0.25">
      <c r="A60" s="1181" t="s">
        <v>73</v>
      </c>
      <c r="B60" s="1182"/>
      <c r="C60" s="1182"/>
      <c r="D60" s="1183"/>
      <c r="E60" s="997" t="s">
        <v>23</v>
      </c>
      <c r="F60" s="998"/>
      <c r="G60" s="998"/>
      <c r="H60" s="998"/>
      <c r="I60" s="998"/>
      <c r="J60" s="998"/>
      <c r="K60" s="998"/>
      <c r="L60" s="999"/>
    </row>
    <row r="61" spans="1:12" x14ac:dyDescent="0.25">
      <c r="A61" s="1184"/>
      <c r="B61" s="1185"/>
      <c r="C61" s="1185"/>
      <c r="D61" s="1186"/>
      <c r="E61" s="1000"/>
      <c r="F61" s="1001"/>
      <c r="G61" s="1001"/>
      <c r="H61" s="1001"/>
      <c r="I61" s="1001"/>
      <c r="J61" s="1001"/>
      <c r="K61" s="1001"/>
      <c r="L61" s="1002"/>
    </row>
    <row r="62" spans="1:12" x14ac:dyDescent="0.25">
      <c r="A62" s="1184"/>
      <c r="B62" s="1185"/>
      <c r="C62" s="1185"/>
      <c r="D62" s="1186"/>
      <c r="E62" s="1000"/>
      <c r="F62" s="1001"/>
      <c r="G62" s="1001"/>
      <c r="H62" s="1001"/>
      <c r="I62" s="1001"/>
      <c r="J62" s="1001"/>
      <c r="K62" s="1001"/>
      <c r="L62" s="1002"/>
    </row>
    <row r="63" spans="1:12" x14ac:dyDescent="0.25">
      <c r="A63" s="1187"/>
      <c r="B63" s="1188"/>
      <c r="C63" s="1188"/>
      <c r="D63" s="1189"/>
      <c r="E63" s="1003"/>
      <c r="F63" s="1004"/>
      <c r="G63" s="1004"/>
      <c r="H63" s="1004"/>
      <c r="I63" s="1004"/>
      <c r="J63" s="1004"/>
      <c r="K63" s="1004"/>
      <c r="L63" s="1005"/>
    </row>
    <row r="64" spans="1:12" x14ac:dyDescent="0.25">
      <c r="A64" s="273"/>
      <c r="B64" s="273"/>
      <c r="C64" s="264"/>
      <c r="D64" s="264"/>
      <c r="E64" s="264"/>
      <c r="F64" s="264"/>
      <c r="G64" s="264"/>
      <c r="H64" s="265"/>
      <c r="I64" s="264"/>
      <c r="J64" s="264"/>
      <c r="K64" s="264"/>
      <c r="L64" s="264"/>
    </row>
    <row r="65" spans="1:12" x14ac:dyDescent="0.25">
      <c r="A65" s="273"/>
      <c r="B65" s="273"/>
      <c r="C65" s="264"/>
      <c r="D65" s="264"/>
      <c r="E65" s="264"/>
      <c r="F65" s="264"/>
      <c r="G65" s="264"/>
      <c r="H65" s="265"/>
      <c r="I65" s="264"/>
      <c r="J65" s="264"/>
      <c r="K65" s="264"/>
      <c r="L65" s="264"/>
    </row>
    <row r="66" spans="1:12" x14ac:dyDescent="0.25">
      <c r="A66" s="273"/>
      <c r="B66" s="273"/>
      <c r="C66" s="264"/>
      <c r="D66" s="264"/>
      <c r="E66" s="264"/>
      <c r="F66" s="264"/>
      <c r="G66" s="264"/>
      <c r="H66" s="265"/>
      <c r="I66" s="264"/>
      <c r="J66" s="264"/>
      <c r="K66" s="264"/>
      <c r="L66" s="264"/>
    </row>
    <row r="67" spans="1:12" x14ac:dyDescent="0.25">
      <c r="A67" s="273"/>
      <c r="B67" s="273"/>
      <c r="C67" s="264"/>
      <c r="D67" s="264"/>
      <c r="E67" s="264"/>
      <c r="F67" s="264"/>
      <c r="G67" s="264"/>
      <c r="H67" s="265"/>
      <c r="I67" s="264"/>
      <c r="J67" s="264"/>
      <c r="K67" s="264"/>
      <c r="L67" s="264"/>
    </row>
    <row r="68" spans="1:12" x14ac:dyDescent="0.25">
      <c r="A68" s="273"/>
      <c r="B68" s="273"/>
      <c r="C68" s="264"/>
      <c r="D68" s="264"/>
      <c r="E68" s="264"/>
      <c r="F68" s="264"/>
      <c r="G68" s="264"/>
      <c r="H68" s="265"/>
      <c r="I68" s="264"/>
      <c r="J68" s="264"/>
      <c r="K68" s="264"/>
      <c r="L68" s="264"/>
    </row>
    <row r="69" spans="1:12" x14ac:dyDescent="0.25">
      <c r="A69" s="273"/>
      <c r="B69" s="273"/>
      <c r="C69" s="264"/>
      <c r="D69" s="264"/>
      <c r="E69" s="264"/>
      <c r="F69" s="264"/>
      <c r="G69" s="264"/>
      <c r="H69" s="265"/>
      <c r="I69" s="264"/>
      <c r="J69" s="264"/>
      <c r="K69" s="264"/>
      <c r="L69" s="264"/>
    </row>
    <row r="70" spans="1:12" x14ac:dyDescent="0.25">
      <c r="A70" s="273"/>
      <c r="B70" s="273"/>
      <c r="C70" s="264"/>
      <c r="D70" s="264"/>
      <c r="E70" s="264"/>
      <c r="F70" s="264"/>
      <c r="G70" s="264"/>
      <c r="H70" s="265"/>
      <c r="I70" s="264"/>
      <c r="J70" s="264"/>
      <c r="K70" s="264"/>
      <c r="L70" s="264"/>
    </row>
    <row r="71" spans="1:12" x14ac:dyDescent="0.25">
      <c r="A71" s="273"/>
      <c r="B71" s="273"/>
      <c r="C71" s="264"/>
      <c r="D71" s="264"/>
      <c r="E71" s="264"/>
      <c r="F71" s="264"/>
      <c r="G71" s="264"/>
      <c r="H71" s="265"/>
      <c r="I71" s="264"/>
      <c r="J71" s="264"/>
      <c r="K71" s="264"/>
      <c r="L71" s="264"/>
    </row>
    <row r="72" spans="1:12" x14ac:dyDescent="0.25">
      <c r="A72"/>
      <c r="G72" s="12"/>
      <c r="H72"/>
      <c r="L72" s="227"/>
    </row>
  </sheetData>
  <mergeCells count="16">
    <mergeCell ref="E60:L63"/>
    <mergeCell ref="A60:D63"/>
    <mergeCell ref="A49:L49"/>
    <mergeCell ref="A7:L7"/>
    <mergeCell ref="A5:A6"/>
    <mergeCell ref="B5:B6"/>
    <mergeCell ref="C5:C6"/>
    <mergeCell ref="D5:D6"/>
    <mergeCell ref="E5:E6"/>
    <mergeCell ref="I5:I6"/>
    <mergeCell ref="A27:D30"/>
    <mergeCell ref="E27:L30"/>
    <mergeCell ref="J5:L5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Página &amp;P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zoomScaleNormal="100" workbookViewId="0">
      <selection activeCell="M18" sqref="M18"/>
    </sheetView>
  </sheetViews>
  <sheetFormatPr baseColWidth="10" defaultRowHeight="15" x14ac:dyDescent="0.25"/>
  <cols>
    <col min="2" max="2" width="28" customWidth="1"/>
    <col min="3" max="3" width="15.140625" customWidth="1"/>
    <col min="4" max="4" width="9.140625" customWidth="1"/>
    <col min="5" max="5" width="9.28515625" customWidth="1"/>
    <col min="6" max="6" width="11.5703125" customWidth="1"/>
    <col min="7" max="7" width="12.42578125" customWidth="1"/>
    <col min="8" max="8" width="16.140625" customWidth="1"/>
    <col min="9" max="9" width="14" customWidth="1"/>
    <col min="10" max="10" width="4.5703125" customWidth="1"/>
    <col min="11" max="11" width="7.85546875" customWidth="1"/>
    <col min="12" max="12" width="6" customWidth="1"/>
    <col min="13" max="13" width="15" customWidth="1"/>
    <col min="14" max="14" width="7.42578125" customWidth="1"/>
  </cols>
  <sheetData>
    <row r="1" spans="1:13" ht="15.75" thickBot="1" x14ac:dyDescent="0.3">
      <c r="A1" s="10"/>
      <c r="B1" s="10"/>
      <c r="C1" s="11"/>
      <c r="D1" s="11"/>
      <c r="K1" s="13"/>
      <c r="L1" s="11"/>
      <c r="M1" s="227"/>
    </row>
    <row r="2" spans="1:13" ht="14.45" customHeight="1" x14ac:dyDescent="0.25">
      <c r="A2" s="10"/>
      <c r="B2" s="10"/>
      <c r="C2" s="11"/>
      <c r="D2" s="11"/>
      <c r="K2" s="13"/>
      <c r="L2" s="11"/>
      <c r="M2" s="659" t="s">
        <v>1845</v>
      </c>
    </row>
    <row r="3" spans="1:13" ht="48" customHeight="1" thickBot="1" x14ac:dyDescent="0.3">
      <c r="A3" s="10"/>
      <c r="B3" s="10"/>
      <c r="C3" s="11"/>
      <c r="D3" s="11"/>
      <c r="K3" s="13"/>
      <c r="L3" s="11"/>
      <c r="M3" s="949">
        <f>H32+H68+I93</f>
        <v>101816.22</v>
      </c>
    </row>
    <row r="4" spans="1:13" s="238" customFormat="1" ht="19.149999999999999" customHeight="1" thickTop="1" thickBot="1" x14ac:dyDescent="0.25">
      <c r="A4" s="1014" t="s">
        <v>135</v>
      </c>
      <c r="B4" s="1016" t="s">
        <v>35</v>
      </c>
      <c r="C4" s="1016" t="s">
        <v>6</v>
      </c>
      <c r="D4" s="1016" t="s">
        <v>3</v>
      </c>
      <c r="E4" s="1016" t="s">
        <v>4</v>
      </c>
      <c r="F4" s="1016" t="s">
        <v>7</v>
      </c>
      <c r="G4" s="1016" t="s">
        <v>143</v>
      </c>
      <c r="H4" s="1016" t="s">
        <v>37</v>
      </c>
      <c r="I4" s="1060" t="s">
        <v>8</v>
      </c>
      <c r="J4" s="1062" t="s">
        <v>38</v>
      </c>
      <c r="K4" s="1063"/>
      <c r="L4" s="1063"/>
      <c r="M4" s="239"/>
    </row>
    <row r="5" spans="1:13" s="238" customFormat="1" ht="14.45" customHeight="1" x14ac:dyDescent="0.2">
      <c r="A5" s="1015"/>
      <c r="B5" s="1017"/>
      <c r="C5" s="1017"/>
      <c r="D5" s="1017"/>
      <c r="E5" s="1017"/>
      <c r="F5" s="1017"/>
      <c r="G5" s="1017"/>
      <c r="H5" s="1017"/>
      <c r="I5" s="1061"/>
      <c r="J5" s="16" t="s">
        <v>11</v>
      </c>
      <c r="K5" s="16" t="s">
        <v>12</v>
      </c>
      <c r="L5" s="17" t="s">
        <v>13</v>
      </c>
      <c r="M5" s="239"/>
    </row>
    <row r="6" spans="1:13" s="235" customFormat="1" ht="19.149999999999999" customHeight="1" x14ac:dyDescent="0.25">
      <c r="A6" s="21" t="s">
        <v>295</v>
      </c>
      <c r="B6" s="62" t="s">
        <v>1822</v>
      </c>
      <c r="C6" s="20" t="s">
        <v>63</v>
      </c>
      <c r="D6" s="20" t="s">
        <v>45</v>
      </c>
      <c r="E6" s="20" t="s">
        <v>45</v>
      </c>
      <c r="F6" s="21" t="s">
        <v>46</v>
      </c>
      <c r="G6" s="22" t="s">
        <v>47</v>
      </c>
      <c r="H6" s="23">
        <v>450</v>
      </c>
      <c r="I6" s="21" t="s">
        <v>48</v>
      </c>
      <c r="J6" s="21"/>
      <c r="K6" s="21" t="s">
        <v>21</v>
      </c>
      <c r="L6" s="21"/>
    </row>
    <row r="7" spans="1:13" s="235" customFormat="1" ht="18.75" customHeight="1" x14ac:dyDescent="0.25">
      <c r="A7" s="21" t="s">
        <v>42</v>
      </c>
      <c r="B7" s="62" t="s">
        <v>1821</v>
      </c>
      <c r="C7" s="19" t="s">
        <v>1236</v>
      </c>
      <c r="D7" s="20" t="s">
        <v>45</v>
      </c>
      <c r="E7" s="20" t="s">
        <v>45</v>
      </c>
      <c r="F7" s="21" t="s">
        <v>46</v>
      </c>
      <c r="G7" s="22" t="s">
        <v>51</v>
      </c>
      <c r="H7" s="23">
        <v>450</v>
      </c>
      <c r="I7" s="21" t="s">
        <v>48</v>
      </c>
      <c r="J7" s="21"/>
      <c r="K7" s="21" t="s">
        <v>21</v>
      </c>
      <c r="L7" s="21"/>
    </row>
    <row r="8" spans="1:13" s="235" customFormat="1" ht="18.75" customHeight="1" x14ac:dyDescent="0.25">
      <c r="A8" s="21" t="s">
        <v>42</v>
      </c>
      <c r="B8" s="62" t="s">
        <v>222</v>
      </c>
      <c r="C8" s="19" t="s">
        <v>1236</v>
      </c>
      <c r="D8" s="20" t="s">
        <v>45</v>
      </c>
      <c r="E8" s="20" t="s">
        <v>45</v>
      </c>
      <c r="F8" s="21" t="s">
        <v>46</v>
      </c>
      <c r="G8" s="22" t="s">
        <v>53</v>
      </c>
      <c r="H8" s="23">
        <v>230</v>
      </c>
      <c r="I8" s="21" t="s">
        <v>48</v>
      </c>
      <c r="J8" s="21"/>
      <c r="K8" s="21" t="s">
        <v>21</v>
      </c>
      <c r="L8" s="21"/>
    </row>
    <row r="9" spans="1:13" s="235" customFormat="1" ht="21.75" customHeight="1" x14ac:dyDescent="0.25">
      <c r="A9" s="21" t="s">
        <v>42</v>
      </c>
      <c r="B9" s="62" t="s">
        <v>723</v>
      </c>
      <c r="C9" s="19" t="s">
        <v>356</v>
      </c>
      <c r="D9" s="20" t="s">
        <v>45</v>
      </c>
      <c r="E9" s="20" t="s">
        <v>45</v>
      </c>
      <c r="F9" s="21" t="s">
        <v>46</v>
      </c>
      <c r="G9" s="22" t="s">
        <v>153</v>
      </c>
      <c r="H9" s="23">
        <v>250</v>
      </c>
      <c r="I9" s="21" t="s">
        <v>48</v>
      </c>
      <c r="J9" s="21"/>
      <c r="K9" s="21" t="s">
        <v>21</v>
      </c>
      <c r="L9" s="21"/>
    </row>
    <row r="10" spans="1:13" s="235" customFormat="1" ht="18.75" customHeight="1" x14ac:dyDescent="0.25">
      <c r="A10" s="21" t="s">
        <v>42</v>
      </c>
      <c r="B10" s="62" t="s">
        <v>723</v>
      </c>
      <c r="C10" s="20" t="s">
        <v>56</v>
      </c>
      <c r="D10" s="20" t="s">
        <v>45</v>
      </c>
      <c r="E10" s="20" t="s">
        <v>45</v>
      </c>
      <c r="F10" s="21" t="s">
        <v>46</v>
      </c>
      <c r="G10" s="22" t="s">
        <v>60</v>
      </c>
      <c r="H10" s="23">
        <v>250</v>
      </c>
      <c r="I10" s="21" t="s">
        <v>48</v>
      </c>
      <c r="J10" s="21"/>
      <c r="K10" s="21" t="s">
        <v>21</v>
      </c>
      <c r="L10" s="21"/>
    </row>
    <row r="11" spans="1:13" s="235" customFormat="1" ht="18.75" customHeight="1" x14ac:dyDescent="0.25">
      <c r="A11" s="21" t="s">
        <v>49</v>
      </c>
      <c r="B11" s="62" t="s">
        <v>1820</v>
      </c>
      <c r="C11" s="20" t="s">
        <v>115</v>
      </c>
      <c r="D11" s="20" t="s">
        <v>45</v>
      </c>
      <c r="E11" s="20" t="s">
        <v>45</v>
      </c>
      <c r="F11" s="21" t="s">
        <v>46</v>
      </c>
      <c r="G11" s="22" t="s">
        <v>61</v>
      </c>
      <c r="H11" s="23">
        <v>750</v>
      </c>
      <c r="I11" s="21" t="s">
        <v>48</v>
      </c>
      <c r="J11" s="21"/>
      <c r="K11" s="21" t="s">
        <v>21</v>
      </c>
      <c r="L11" s="21"/>
    </row>
    <row r="12" spans="1:13" s="235" customFormat="1" ht="29.25" customHeight="1" x14ac:dyDescent="0.25">
      <c r="A12" s="21" t="s">
        <v>42</v>
      </c>
      <c r="B12" s="62" t="s">
        <v>181</v>
      </c>
      <c r="C12" s="20" t="s">
        <v>63</v>
      </c>
      <c r="D12" s="20" t="s">
        <v>45</v>
      </c>
      <c r="E12" s="20" t="s">
        <v>45</v>
      </c>
      <c r="F12" s="21" t="s">
        <v>46</v>
      </c>
      <c r="G12" s="22" t="s">
        <v>64</v>
      </c>
      <c r="H12" s="23">
        <v>600</v>
      </c>
      <c r="I12" s="21" t="s">
        <v>48</v>
      </c>
      <c r="J12" s="21"/>
      <c r="K12" s="21" t="s">
        <v>21</v>
      </c>
      <c r="L12" s="21"/>
    </row>
    <row r="13" spans="1:13" s="235" customFormat="1" ht="24.75" customHeight="1" x14ac:dyDescent="0.25">
      <c r="A13" s="21" t="s">
        <v>295</v>
      </c>
      <c r="B13" s="18" t="s">
        <v>1819</v>
      </c>
      <c r="C13" s="20" t="s">
        <v>63</v>
      </c>
      <c r="D13" s="20" t="s">
        <v>45</v>
      </c>
      <c r="E13" s="20" t="s">
        <v>45</v>
      </c>
      <c r="F13" s="21" t="s">
        <v>46</v>
      </c>
      <c r="G13" s="22" t="s">
        <v>68</v>
      </c>
      <c r="H13" s="23">
        <v>100</v>
      </c>
      <c r="I13" s="21" t="s">
        <v>48</v>
      </c>
      <c r="J13" s="21"/>
      <c r="K13" s="21"/>
      <c r="L13" s="21" t="s">
        <v>21</v>
      </c>
    </row>
    <row r="14" spans="1:13" s="235" customFormat="1" ht="17.25" customHeight="1" x14ac:dyDescent="0.25">
      <c r="A14" s="21" t="s">
        <v>295</v>
      </c>
      <c r="B14" s="18" t="s">
        <v>1818</v>
      </c>
      <c r="C14" s="20" t="s">
        <v>56</v>
      </c>
      <c r="D14" s="20" t="s">
        <v>45</v>
      </c>
      <c r="E14" s="20" t="s">
        <v>45</v>
      </c>
      <c r="F14" s="21" t="s">
        <v>46</v>
      </c>
      <c r="G14" s="22" t="s">
        <v>70</v>
      </c>
      <c r="H14" s="23">
        <v>150</v>
      </c>
      <c r="I14" s="21" t="s">
        <v>48</v>
      </c>
      <c r="J14" s="21"/>
      <c r="K14" s="21"/>
      <c r="L14" s="21" t="s">
        <v>21</v>
      </c>
    </row>
    <row r="15" spans="1:13" s="235" customFormat="1" ht="17.25" customHeight="1" x14ac:dyDescent="0.25">
      <c r="A15" s="21" t="s">
        <v>42</v>
      </c>
      <c r="B15" s="62" t="s">
        <v>174</v>
      </c>
      <c r="C15" s="20" t="s">
        <v>63</v>
      </c>
      <c r="D15" s="20" t="s">
        <v>45</v>
      </c>
      <c r="E15" s="20" t="s">
        <v>45</v>
      </c>
      <c r="F15" s="21" t="s">
        <v>46</v>
      </c>
      <c r="G15" s="22" t="s">
        <v>72</v>
      </c>
      <c r="H15" s="23">
        <v>250</v>
      </c>
      <c r="I15" s="21" t="s">
        <v>48</v>
      </c>
      <c r="J15" s="21"/>
      <c r="K15" s="21" t="s">
        <v>21</v>
      </c>
      <c r="L15" s="21"/>
    </row>
    <row r="16" spans="1:13" s="235" customFormat="1" ht="21" customHeight="1" x14ac:dyDescent="0.25">
      <c r="A16" s="21" t="s">
        <v>42</v>
      </c>
      <c r="B16" s="18" t="s">
        <v>1817</v>
      </c>
      <c r="C16" s="20" t="s">
        <v>56</v>
      </c>
      <c r="D16" s="20" t="s">
        <v>45</v>
      </c>
      <c r="E16" s="20" t="s">
        <v>45</v>
      </c>
      <c r="F16" s="21" t="s">
        <v>46</v>
      </c>
      <c r="G16" s="22" t="s">
        <v>99</v>
      </c>
      <c r="H16" s="23">
        <v>1800</v>
      </c>
      <c r="I16" s="21" t="s">
        <v>48</v>
      </c>
      <c r="J16" s="21"/>
      <c r="K16" s="21" t="s">
        <v>21</v>
      </c>
      <c r="L16" s="21"/>
    </row>
    <row r="17" spans="1:12" s="235" customFormat="1" ht="19.899999999999999" customHeight="1" x14ac:dyDescent="0.25">
      <c r="A17" s="21" t="s">
        <v>78</v>
      </c>
      <c r="B17" s="260" t="s">
        <v>1816</v>
      </c>
      <c r="C17" s="482" t="s">
        <v>1236</v>
      </c>
      <c r="D17" s="20" t="s">
        <v>45</v>
      </c>
      <c r="E17" s="20" t="s">
        <v>45</v>
      </c>
      <c r="F17" s="21" t="s">
        <v>46</v>
      </c>
      <c r="G17" s="22" t="s">
        <v>164</v>
      </c>
      <c r="H17" s="23">
        <v>1800</v>
      </c>
      <c r="I17" s="21" t="s">
        <v>48</v>
      </c>
      <c r="J17" s="21"/>
      <c r="K17" s="21" t="s">
        <v>21</v>
      </c>
      <c r="L17" s="21"/>
    </row>
    <row r="18" spans="1:12" s="235" customFormat="1" ht="24.75" customHeight="1" x14ac:dyDescent="0.25">
      <c r="A18" s="21" t="s">
        <v>42</v>
      </c>
      <c r="B18" s="62" t="s">
        <v>693</v>
      </c>
      <c r="C18" s="482" t="s">
        <v>1815</v>
      </c>
      <c r="D18" s="20" t="s">
        <v>45</v>
      </c>
      <c r="E18" s="20" t="s">
        <v>45</v>
      </c>
      <c r="F18" s="21" t="s">
        <v>46</v>
      </c>
      <c r="G18" s="22" t="s">
        <v>166</v>
      </c>
      <c r="H18" s="23">
        <v>300</v>
      </c>
      <c r="I18" s="21" t="s">
        <v>48</v>
      </c>
      <c r="J18" s="21"/>
      <c r="K18" s="21" t="s">
        <v>21</v>
      </c>
      <c r="L18" s="21"/>
    </row>
    <row r="19" spans="1:12" s="235" customFormat="1" ht="18.75" customHeight="1" x14ac:dyDescent="0.25">
      <c r="A19" s="21" t="s">
        <v>49</v>
      </c>
      <c r="B19" s="62" t="s">
        <v>227</v>
      </c>
      <c r="C19" s="20" t="s">
        <v>56</v>
      </c>
      <c r="D19" s="20" t="s">
        <v>45</v>
      </c>
      <c r="E19" s="20" t="s">
        <v>45</v>
      </c>
      <c r="F19" s="21" t="s">
        <v>46</v>
      </c>
      <c r="G19" s="22" t="s">
        <v>170</v>
      </c>
      <c r="H19" s="23">
        <v>450</v>
      </c>
      <c r="I19" s="21" t="s">
        <v>48</v>
      </c>
      <c r="J19" s="21"/>
      <c r="K19" s="21" t="s">
        <v>21</v>
      </c>
      <c r="L19" s="21"/>
    </row>
    <row r="20" spans="1:12" s="235" customFormat="1" ht="18.75" customHeight="1" x14ac:dyDescent="0.25">
      <c r="A20" s="21" t="s">
        <v>42</v>
      </c>
      <c r="B20" s="18" t="s">
        <v>1814</v>
      </c>
      <c r="C20" s="20" t="s">
        <v>574</v>
      </c>
      <c r="D20" s="20" t="s">
        <v>1813</v>
      </c>
      <c r="E20" s="20" t="s">
        <v>1812</v>
      </c>
      <c r="F20" s="21" t="s">
        <v>46</v>
      </c>
      <c r="G20" s="22" t="s">
        <v>1811</v>
      </c>
      <c r="H20" s="23">
        <v>2500</v>
      </c>
      <c r="I20" s="21" t="s">
        <v>48</v>
      </c>
      <c r="J20" s="21"/>
      <c r="K20" s="21" t="s">
        <v>21</v>
      </c>
      <c r="L20" s="527"/>
    </row>
    <row r="21" spans="1:12" s="235" customFormat="1" ht="18.75" customHeight="1" x14ac:dyDescent="0.25">
      <c r="A21" s="21" t="s">
        <v>42</v>
      </c>
      <c r="B21" s="62" t="s">
        <v>413</v>
      </c>
      <c r="C21" s="20" t="s">
        <v>66</v>
      </c>
      <c r="D21" s="20" t="s">
        <v>45</v>
      </c>
      <c r="E21" s="20" t="s">
        <v>45</v>
      </c>
      <c r="F21" s="21" t="s">
        <v>46</v>
      </c>
      <c r="G21" s="22" t="s">
        <v>173</v>
      </c>
      <c r="H21" s="23">
        <v>4500</v>
      </c>
      <c r="I21" s="21" t="s">
        <v>48</v>
      </c>
      <c r="J21" s="21"/>
      <c r="K21" s="21" t="s">
        <v>21</v>
      </c>
      <c r="L21" s="527"/>
    </row>
    <row r="22" spans="1:12" s="235" customFormat="1" ht="18.75" customHeight="1" x14ac:dyDescent="0.25">
      <c r="A22" s="21" t="s">
        <v>42</v>
      </c>
      <c r="B22" s="62" t="s">
        <v>246</v>
      </c>
      <c r="C22" s="20" t="s">
        <v>750</v>
      </c>
      <c r="D22" s="20" t="s">
        <v>1810</v>
      </c>
      <c r="E22" s="20" t="s">
        <v>1809</v>
      </c>
      <c r="F22" s="21" t="s">
        <v>46</v>
      </c>
      <c r="G22" s="22" t="s">
        <v>1808</v>
      </c>
      <c r="H22" s="23">
        <v>250</v>
      </c>
      <c r="I22" s="21" t="s">
        <v>48</v>
      </c>
      <c r="J22" s="21"/>
      <c r="K22" s="21" t="s">
        <v>21</v>
      </c>
      <c r="L22" s="21"/>
    </row>
    <row r="23" spans="1:12" s="235" customFormat="1" ht="18.75" customHeight="1" x14ac:dyDescent="0.25">
      <c r="A23" s="21" t="s">
        <v>746</v>
      </c>
      <c r="B23" s="62" t="s">
        <v>89</v>
      </c>
      <c r="C23" s="20" t="s">
        <v>1807</v>
      </c>
      <c r="D23" s="20" t="s">
        <v>45</v>
      </c>
      <c r="E23" s="20" t="s">
        <v>45</v>
      </c>
      <c r="F23" s="21" t="s">
        <v>46</v>
      </c>
      <c r="G23" s="22" t="s">
        <v>231</v>
      </c>
      <c r="H23" s="23">
        <v>800</v>
      </c>
      <c r="I23" s="21" t="s">
        <v>48</v>
      </c>
      <c r="J23" s="21"/>
      <c r="K23" s="21" t="s">
        <v>21</v>
      </c>
      <c r="L23" s="21"/>
    </row>
    <row r="24" spans="1:12" s="235" customFormat="1" ht="18.75" customHeight="1" x14ac:dyDescent="0.25">
      <c r="A24" s="21" t="s">
        <v>42</v>
      </c>
      <c r="B24" s="62" t="s">
        <v>1806</v>
      </c>
      <c r="C24" s="20" t="s">
        <v>19</v>
      </c>
      <c r="D24" s="20">
        <v>5755</v>
      </c>
      <c r="E24" s="20" t="s">
        <v>45</v>
      </c>
      <c r="F24" s="21" t="s">
        <v>46</v>
      </c>
      <c r="G24" s="22" t="s">
        <v>350</v>
      </c>
      <c r="H24" s="23">
        <v>400</v>
      </c>
      <c r="I24" s="21" t="s">
        <v>48</v>
      </c>
      <c r="J24" s="21"/>
      <c r="K24" s="21" t="s">
        <v>21</v>
      </c>
      <c r="L24" s="21"/>
    </row>
    <row r="25" spans="1:12" s="235" customFormat="1" ht="18.75" customHeight="1" x14ac:dyDescent="0.25">
      <c r="A25" s="21" t="s">
        <v>42</v>
      </c>
      <c r="B25" s="62" t="s">
        <v>1805</v>
      </c>
      <c r="C25" s="20" t="s">
        <v>359</v>
      </c>
      <c r="D25" s="20">
        <v>15574</v>
      </c>
      <c r="E25" s="20" t="s">
        <v>45</v>
      </c>
      <c r="F25" s="21" t="s">
        <v>46</v>
      </c>
      <c r="G25" s="22" t="s">
        <v>352</v>
      </c>
      <c r="H25" s="23">
        <v>400</v>
      </c>
      <c r="I25" s="21" t="s">
        <v>48</v>
      </c>
      <c r="J25" s="21"/>
      <c r="K25" s="21" t="s">
        <v>21</v>
      </c>
      <c r="L25" s="21"/>
    </row>
    <row r="26" spans="1:12" s="235" customFormat="1" ht="18.75" customHeight="1" x14ac:dyDescent="0.25">
      <c r="A26" s="21" t="s">
        <v>42</v>
      </c>
      <c r="B26" s="62" t="s">
        <v>1804</v>
      </c>
      <c r="C26" s="20" t="s">
        <v>63</v>
      </c>
      <c r="D26" s="20" t="s">
        <v>45</v>
      </c>
      <c r="E26" s="20" t="s">
        <v>45</v>
      </c>
      <c r="F26" s="21" t="s">
        <v>46</v>
      </c>
      <c r="G26" s="22" t="s">
        <v>354</v>
      </c>
      <c r="H26" s="23">
        <v>250</v>
      </c>
      <c r="I26" s="21" t="s">
        <v>48</v>
      </c>
      <c r="J26" s="21"/>
      <c r="K26" s="21" t="s">
        <v>21</v>
      </c>
      <c r="L26" s="21"/>
    </row>
    <row r="27" spans="1:12" s="235" customFormat="1" ht="18.75" customHeight="1" x14ac:dyDescent="0.25">
      <c r="A27" s="21" t="s">
        <v>42</v>
      </c>
      <c r="B27" s="62" t="s">
        <v>1803</v>
      </c>
      <c r="C27" s="20" t="s">
        <v>63</v>
      </c>
      <c r="D27" s="20" t="s">
        <v>45</v>
      </c>
      <c r="E27" s="20" t="s">
        <v>45</v>
      </c>
      <c r="F27" s="21" t="s">
        <v>46</v>
      </c>
      <c r="G27" s="22" t="s">
        <v>1802</v>
      </c>
      <c r="H27" s="23">
        <v>250</v>
      </c>
      <c r="I27" s="21" t="s">
        <v>48</v>
      </c>
      <c r="J27" s="21" t="s">
        <v>21</v>
      </c>
      <c r="K27" s="21"/>
      <c r="L27" s="21"/>
    </row>
    <row r="28" spans="1:12" s="235" customFormat="1" ht="18.75" customHeight="1" x14ac:dyDescent="0.25">
      <c r="A28" s="21" t="s">
        <v>42</v>
      </c>
      <c r="B28" s="62" t="s">
        <v>1801</v>
      </c>
      <c r="C28" s="20" t="s">
        <v>56</v>
      </c>
      <c r="D28" s="20" t="s">
        <v>45</v>
      </c>
      <c r="E28" s="20" t="s">
        <v>45</v>
      </c>
      <c r="F28" s="21" t="s">
        <v>46</v>
      </c>
      <c r="G28" s="22" t="s">
        <v>543</v>
      </c>
      <c r="H28" s="23">
        <v>650</v>
      </c>
      <c r="I28" s="21" t="s">
        <v>48</v>
      </c>
      <c r="J28" s="21"/>
      <c r="K28" s="21" t="s">
        <v>21</v>
      </c>
      <c r="L28" s="21"/>
    </row>
    <row r="29" spans="1:12" s="235" customFormat="1" ht="18.75" customHeight="1" x14ac:dyDescent="0.25">
      <c r="A29" s="21" t="s">
        <v>42</v>
      </c>
      <c r="B29" s="62" t="s">
        <v>1800</v>
      </c>
      <c r="C29" s="20" t="s">
        <v>1799</v>
      </c>
      <c r="D29" s="20" t="s">
        <v>45</v>
      </c>
      <c r="E29" s="20" t="s">
        <v>45</v>
      </c>
      <c r="F29" s="21" t="s">
        <v>46</v>
      </c>
      <c r="G29" s="22" t="s">
        <v>1080</v>
      </c>
      <c r="H29" s="23">
        <v>450</v>
      </c>
      <c r="I29" s="21" t="s">
        <v>48</v>
      </c>
      <c r="J29" s="21" t="s">
        <v>21</v>
      </c>
      <c r="K29" s="21"/>
      <c r="L29" s="21"/>
    </row>
    <row r="30" spans="1:12" ht="18.600000000000001" customHeight="1" x14ac:dyDescent="0.25">
      <c r="A30" s="21" t="s">
        <v>42</v>
      </c>
      <c r="B30" s="62" t="s">
        <v>1798</v>
      </c>
      <c r="C30" s="20" t="s">
        <v>63</v>
      </c>
      <c r="D30" s="20" t="s">
        <v>45</v>
      </c>
      <c r="E30" s="20" t="s">
        <v>45</v>
      </c>
      <c r="F30" s="21" t="s">
        <v>46</v>
      </c>
      <c r="G30" s="22" t="s">
        <v>1797</v>
      </c>
      <c r="H30" s="23">
        <v>850</v>
      </c>
      <c r="I30" s="21" t="s">
        <v>48</v>
      </c>
      <c r="J30" s="21" t="s">
        <v>21</v>
      </c>
      <c r="K30" s="68"/>
      <c r="L30" s="68"/>
    </row>
    <row r="31" spans="1:12" ht="24" customHeight="1" x14ac:dyDescent="0.25">
      <c r="A31" s="172" t="s">
        <v>42</v>
      </c>
      <c r="B31" s="241" t="s">
        <v>1535</v>
      </c>
      <c r="C31" s="173" t="s">
        <v>581</v>
      </c>
      <c r="D31" s="173" t="s">
        <v>45</v>
      </c>
      <c r="E31" s="173" t="s">
        <v>45</v>
      </c>
      <c r="F31" s="21" t="s">
        <v>46</v>
      </c>
      <c r="G31" s="532" t="s">
        <v>1796</v>
      </c>
      <c r="H31" s="729">
        <v>50</v>
      </c>
      <c r="I31" s="21" t="s">
        <v>48</v>
      </c>
      <c r="J31" s="241" t="s">
        <v>21</v>
      </c>
      <c r="K31" s="211"/>
      <c r="L31" s="211"/>
    </row>
    <row r="32" spans="1:12" ht="24" customHeight="1" x14ac:dyDescent="0.25">
      <c r="A32" s="172"/>
      <c r="B32" s="241"/>
      <c r="C32" s="173"/>
      <c r="D32" s="173"/>
      <c r="E32" s="173"/>
      <c r="F32" s="556"/>
      <c r="G32" s="947"/>
      <c r="H32" s="948">
        <f>SUM(H6:H31)</f>
        <v>19180</v>
      </c>
      <c r="I32" s="528"/>
      <c r="J32" s="241"/>
      <c r="K32" s="211"/>
      <c r="L32" s="211"/>
    </row>
    <row r="33" spans="1:13" x14ac:dyDescent="0.25">
      <c r="A33" s="988" t="s">
        <v>22</v>
      </c>
      <c r="B33" s="989"/>
      <c r="C33" s="989"/>
      <c r="D33" s="989"/>
      <c r="E33" s="989"/>
      <c r="F33" s="990"/>
      <c r="G33" s="997" t="s">
        <v>23</v>
      </c>
      <c r="H33" s="998"/>
      <c r="I33" s="998"/>
      <c r="J33" s="998"/>
      <c r="K33" s="998"/>
      <c r="L33" s="999"/>
    </row>
    <row r="34" spans="1:13" x14ac:dyDescent="0.25">
      <c r="A34" s="991"/>
      <c r="B34" s="992"/>
      <c r="C34" s="992"/>
      <c r="D34" s="992"/>
      <c r="E34" s="992"/>
      <c r="F34" s="993"/>
      <c r="G34" s="1000"/>
      <c r="H34" s="1001"/>
      <c r="I34" s="1001"/>
      <c r="J34" s="1001"/>
      <c r="K34" s="1001"/>
      <c r="L34" s="1002"/>
    </row>
    <row r="35" spans="1:13" x14ac:dyDescent="0.25">
      <c r="A35" s="991"/>
      <c r="B35" s="992"/>
      <c r="C35" s="992"/>
      <c r="D35" s="992"/>
      <c r="E35" s="992"/>
      <c r="F35" s="993"/>
      <c r="G35" s="1000"/>
      <c r="H35" s="1001"/>
      <c r="I35" s="1001"/>
      <c r="J35" s="1001"/>
      <c r="K35" s="1001"/>
      <c r="L35" s="1002"/>
    </row>
    <row r="36" spans="1:13" x14ac:dyDescent="0.25">
      <c r="A36" s="994"/>
      <c r="B36" s="995"/>
      <c r="C36" s="995"/>
      <c r="D36" s="995"/>
      <c r="E36" s="995"/>
      <c r="F36" s="996"/>
      <c r="G36" s="1003"/>
      <c r="H36" s="1004"/>
      <c r="I36" s="1004"/>
      <c r="J36" s="1004"/>
      <c r="K36" s="1004"/>
      <c r="L36" s="1005"/>
      <c r="M36" s="31"/>
    </row>
    <row r="37" spans="1:13" x14ac:dyDescent="0.25"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41" spans="1:13" x14ac:dyDescent="0.25"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9" spans="1:13" x14ac:dyDescent="0.25">
      <c r="A49" s="10"/>
      <c r="B49" s="10"/>
      <c r="C49" s="11"/>
      <c r="D49" s="11"/>
      <c r="K49" s="13"/>
      <c r="L49" s="11"/>
    </row>
    <row r="50" spans="1:13" ht="15.75" thickBot="1" x14ac:dyDescent="0.3">
      <c r="A50" s="10"/>
      <c r="B50" s="10"/>
      <c r="C50" s="11"/>
      <c r="D50" s="11"/>
      <c r="K50" s="13"/>
      <c r="L50" s="11"/>
    </row>
    <row r="51" spans="1:13" ht="16.5" thickTop="1" thickBot="1" x14ac:dyDescent="0.3">
      <c r="A51" s="1014" t="s">
        <v>135</v>
      </c>
      <c r="B51" s="1016" t="s">
        <v>35</v>
      </c>
      <c r="C51" s="1016" t="s">
        <v>6</v>
      </c>
      <c r="D51" s="1016" t="s">
        <v>3</v>
      </c>
      <c r="E51" s="1016" t="s">
        <v>4</v>
      </c>
      <c r="F51" s="1016" t="s">
        <v>7</v>
      </c>
      <c r="G51" s="1016" t="s">
        <v>36</v>
      </c>
      <c r="H51" s="1016" t="s">
        <v>37</v>
      </c>
      <c r="I51" s="1009" t="s">
        <v>311</v>
      </c>
      <c r="J51" s="1025" t="s">
        <v>38</v>
      </c>
      <c r="K51" s="1026"/>
      <c r="L51" s="1026"/>
    </row>
    <row r="52" spans="1:13" x14ac:dyDescent="0.25">
      <c r="A52" s="1015"/>
      <c r="B52" s="1017"/>
      <c r="C52" s="1017"/>
      <c r="D52" s="1017"/>
      <c r="E52" s="1017"/>
      <c r="F52" s="1017"/>
      <c r="G52" s="1017"/>
      <c r="H52" s="1017"/>
      <c r="I52" s="1010"/>
      <c r="J52" s="35" t="s">
        <v>11</v>
      </c>
      <c r="K52" s="35" t="s">
        <v>12</v>
      </c>
      <c r="L52" s="36" t="s">
        <v>13</v>
      </c>
    </row>
    <row r="53" spans="1:13" x14ac:dyDescent="0.25">
      <c r="A53" s="21" t="s">
        <v>42</v>
      </c>
      <c r="B53" s="24" t="s">
        <v>82</v>
      </c>
      <c r="C53" s="20" t="s">
        <v>63</v>
      </c>
      <c r="D53" s="20" t="s">
        <v>103</v>
      </c>
      <c r="E53" s="20" t="s">
        <v>45</v>
      </c>
      <c r="F53" s="22" t="s">
        <v>1839</v>
      </c>
      <c r="G53" s="21" t="s">
        <v>164</v>
      </c>
      <c r="H53" s="23">
        <v>150</v>
      </c>
      <c r="I53" s="21" t="s">
        <v>48</v>
      </c>
      <c r="J53" s="21"/>
      <c r="K53" s="21" t="s">
        <v>21</v>
      </c>
      <c r="L53" s="24"/>
    </row>
    <row r="54" spans="1:13" x14ac:dyDescent="0.25">
      <c r="A54" s="21" t="s">
        <v>42</v>
      </c>
      <c r="B54" s="24" t="s">
        <v>1838</v>
      </c>
      <c r="C54" s="20" t="s">
        <v>276</v>
      </c>
      <c r="D54" s="20" t="s">
        <v>116</v>
      </c>
      <c r="E54" s="20">
        <v>2135</v>
      </c>
      <c r="F54" s="22" t="s">
        <v>1837</v>
      </c>
      <c r="G54" s="21" t="s">
        <v>70</v>
      </c>
      <c r="H54" s="23">
        <v>1200</v>
      </c>
      <c r="I54" s="21" t="s">
        <v>48</v>
      </c>
      <c r="J54" s="21"/>
      <c r="K54" s="21" t="s">
        <v>21</v>
      </c>
      <c r="L54" s="24"/>
    </row>
    <row r="55" spans="1:13" x14ac:dyDescent="0.25">
      <c r="A55" s="21" t="s">
        <v>42</v>
      </c>
      <c r="B55" s="62" t="s">
        <v>1836</v>
      </c>
      <c r="C55" s="20" t="s">
        <v>63</v>
      </c>
      <c r="D55" s="20" t="s">
        <v>116</v>
      </c>
      <c r="E55" s="20" t="s">
        <v>1835</v>
      </c>
      <c r="F55" s="22" t="s">
        <v>1834</v>
      </c>
      <c r="G55" s="21" t="s">
        <v>908</v>
      </c>
      <c r="H55" s="23">
        <v>1800</v>
      </c>
      <c r="I55" s="21" t="s">
        <v>48</v>
      </c>
      <c r="J55" s="21"/>
      <c r="K55" s="21"/>
      <c r="L55" s="21" t="s">
        <v>21</v>
      </c>
    </row>
    <row r="56" spans="1:13" ht="23.25" x14ac:dyDescent="0.25">
      <c r="A56" s="21" t="s">
        <v>42</v>
      </c>
      <c r="B56" s="62" t="s">
        <v>1833</v>
      </c>
      <c r="C56" s="20" t="s">
        <v>63</v>
      </c>
      <c r="D56" s="20" t="s">
        <v>441</v>
      </c>
      <c r="E56" s="20" t="s">
        <v>45</v>
      </c>
      <c r="F56" s="22" t="s">
        <v>325</v>
      </c>
      <c r="G56" s="37" t="s">
        <v>1832</v>
      </c>
      <c r="H56" s="23">
        <v>1500</v>
      </c>
      <c r="I56" s="21" t="s">
        <v>48</v>
      </c>
      <c r="J56" s="21"/>
      <c r="K56" s="21"/>
      <c r="L56" s="21" t="s">
        <v>21</v>
      </c>
    </row>
    <row r="57" spans="1:13" x14ac:dyDescent="0.25">
      <c r="A57" s="21" t="s">
        <v>42</v>
      </c>
      <c r="B57" s="62" t="s">
        <v>114</v>
      </c>
      <c r="C57" s="20" t="s">
        <v>63</v>
      </c>
      <c r="D57" s="20" t="s">
        <v>116</v>
      </c>
      <c r="E57" s="20" t="s">
        <v>45</v>
      </c>
      <c r="F57" s="22" t="s">
        <v>1831</v>
      </c>
      <c r="G57" s="21" t="s">
        <v>72</v>
      </c>
      <c r="H57" s="23">
        <v>3500</v>
      </c>
      <c r="I57" s="21" t="s">
        <v>48</v>
      </c>
      <c r="J57" s="21"/>
      <c r="K57" s="21" t="s">
        <v>21</v>
      </c>
      <c r="L57" s="21"/>
    </row>
    <row r="58" spans="1:13" x14ac:dyDescent="0.25">
      <c r="A58" s="21" t="s">
        <v>42</v>
      </c>
      <c r="B58" s="241" t="s">
        <v>1827</v>
      </c>
      <c r="C58" s="173" t="s">
        <v>115</v>
      </c>
      <c r="D58" s="173" t="s">
        <v>329</v>
      </c>
      <c r="E58" s="533"/>
      <c r="F58" s="532" t="s">
        <v>1830</v>
      </c>
      <c r="G58" s="172" t="s">
        <v>47</v>
      </c>
      <c r="H58" s="531">
        <v>6999</v>
      </c>
      <c r="I58" s="21" t="s">
        <v>48</v>
      </c>
      <c r="J58" s="175" t="s">
        <v>21</v>
      </c>
      <c r="K58" s="211"/>
      <c r="L58" s="211"/>
      <c r="M58" s="721">
        <v>41730</v>
      </c>
    </row>
    <row r="59" spans="1:13" x14ac:dyDescent="0.25">
      <c r="A59" s="21" t="s">
        <v>42</v>
      </c>
      <c r="B59" s="241" t="s">
        <v>1827</v>
      </c>
      <c r="C59" s="173" t="s">
        <v>63</v>
      </c>
      <c r="D59" s="173" t="s">
        <v>80</v>
      </c>
      <c r="E59" s="533"/>
      <c r="F59" s="534"/>
      <c r="G59" s="172" t="s">
        <v>1829</v>
      </c>
      <c r="H59" s="531">
        <v>850</v>
      </c>
      <c r="I59" s="21" t="s">
        <v>48</v>
      </c>
      <c r="J59" s="535"/>
      <c r="K59" s="211"/>
      <c r="L59" s="172" t="s">
        <v>21</v>
      </c>
    </row>
    <row r="60" spans="1:13" x14ac:dyDescent="0.25">
      <c r="A60" s="21" t="s">
        <v>42</v>
      </c>
      <c r="B60" s="241" t="s">
        <v>82</v>
      </c>
      <c r="C60" s="173" t="s">
        <v>66</v>
      </c>
      <c r="D60" s="173" t="s">
        <v>329</v>
      </c>
      <c r="E60" s="533"/>
      <c r="F60" s="532">
        <v>3017668</v>
      </c>
      <c r="G60" s="172" t="s">
        <v>153</v>
      </c>
      <c r="H60" s="531">
        <v>150</v>
      </c>
      <c r="I60" s="21" t="s">
        <v>48</v>
      </c>
      <c r="J60" s="172" t="s">
        <v>21</v>
      </c>
      <c r="K60" s="211"/>
      <c r="L60" s="211"/>
    </row>
    <row r="61" spans="1:13" x14ac:dyDescent="0.25">
      <c r="A61" s="21" t="s">
        <v>42</v>
      </c>
      <c r="B61" s="241" t="s">
        <v>86</v>
      </c>
      <c r="C61" s="173" t="s">
        <v>63</v>
      </c>
      <c r="D61" s="173" t="s">
        <v>80</v>
      </c>
      <c r="E61" s="533"/>
      <c r="F61" s="532" t="s">
        <v>1828</v>
      </c>
      <c r="G61" s="172" t="s">
        <v>64</v>
      </c>
      <c r="H61" s="531">
        <v>850</v>
      </c>
      <c r="I61" s="21" t="s">
        <v>48</v>
      </c>
      <c r="J61" s="535"/>
      <c r="K61" s="211"/>
      <c r="L61" s="172" t="s">
        <v>21</v>
      </c>
    </row>
    <row r="62" spans="1:13" x14ac:dyDescent="0.25">
      <c r="A62" s="21" t="s">
        <v>42</v>
      </c>
      <c r="B62" s="241" t="s">
        <v>1827</v>
      </c>
      <c r="C62" s="173" t="s">
        <v>63</v>
      </c>
      <c r="D62" s="173" t="s">
        <v>116</v>
      </c>
      <c r="E62" s="798" t="s">
        <v>2033</v>
      </c>
      <c r="F62" s="532" t="s">
        <v>1826</v>
      </c>
      <c r="G62" s="172" t="s">
        <v>99</v>
      </c>
      <c r="H62" s="531">
        <v>850</v>
      </c>
      <c r="I62" s="21" t="s">
        <v>48</v>
      </c>
      <c r="J62" s="172" t="s">
        <v>21</v>
      </c>
      <c r="K62" s="211"/>
      <c r="L62" s="211"/>
    </row>
    <row r="63" spans="1:13" x14ac:dyDescent="0.25">
      <c r="A63" s="21" t="s">
        <v>42</v>
      </c>
      <c r="B63" s="241" t="s">
        <v>258</v>
      </c>
      <c r="C63" s="173" t="s">
        <v>63</v>
      </c>
      <c r="D63" s="173" t="s">
        <v>116</v>
      </c>
      <c r="E63" s="799" t="s">
        <v>2034</v>
      </c>
      <c r="F63" s="532" t="s">
        <v>1825</v>
      </c>
      <c r="G63" s="172" t="s">
        <v>166</v>
      </c>
      <c r="H63" s="531">
        <v>450</v>
      </c>
      <c r="I63" s="21" t="s">
        <v>48</v>
      </c>
      <c r="J63" s="172" t="s">
        <v>21</v>
      </c>
      <c r="K63" s="211"/>
      <c r="L63" s="211"/>
    </row>
    <row r="64" spans="1:13" x14ac:dyDescent="0.25">
      <c r="A64" s="21" t="s">
        <v>42</v>
      </c>
      <c r="B64" s="241" t="s">
        <v>84</v>
      </c>
      <c r="C64" s="173" t="s">
        <v>63</v>
      </c>
      <c r="D64" s="173" t="s">
        <v>1824</v>
      </c>
      <c r="E64" s="173" t="s">
        <v>103</v>
      </c>
      <c r="F64" s="241"/>
      <c r="G64" s="172" t="s">
        <v>46</v>
      </c>
      <c r="H64" s="729">
        <v>50</v>
      </c>
      <c r="I64" s="21" t="s">
        <v>48</v>
      </c>
      <c r="J64" s="172" t="s">
        <v>21</v>
      </c>
      <c r="K64" s="211"/>
      <c r="L64" s="211"/>
    </row>
    <row r="65" spans="1:13" x14ac:dyDescent="0.25">
      <c r="A65" s="530" t="s">
        <v>42</v>
      </c>
      <c r="B65" s="241" t="s">
        <v>312</v>
      </c>
      <c r="C65" s="173" t="s">
        <v>93</v>
      </c>
      <c r="D65" s="173" t="s">
        <v>80</v>
      </c>
      <c r="E65" s="173" t="s">
        <v>1823</v>
      </c>
      <c r="F65" s="241">
        <v>28409011347</v>
      </c>
      <c r="G65" s="801" t="s">
        <v>46</v>
      </c>
      <c r="H65" s="732">
        <v>25688.22</v>
      </c>
      <c r="I65" s="21" t="s">
        <v>48</v>
      </c>
      <c r="J65" s="800" t="s">
        <v>21</v>
      </c>
      <c r="K65" s="211"/>
      <c r="L65" s="211"/>
    </row>
    <row r="66" spans="1:13" x14ac:dyDescent="0.25">
      <c r="A66" s="530" t="s">
        <v>42</v>
      </c>
      <c r="B66" s="241" t="s">
        <v>312</v>
      </c>
      <c r="C66" s="173" t="s">
        <v>63</v>
      </c>
      <c r="D66" s="173" t="s">
        <v>1938</v>
      </c>
      <c r="E66" s="173" t="s">
        <v>1939</v>
      </c>
      <c r="F66" s="241"/>
      <c r="G66" s="172"/>
      <c r="H66" s="529">
        <v>19599</v>
      </c>
      <c r="I66" s="21" t="s">
        <v>126</v>
      </c>
      <c r="J66" s="800"/>
      <c r="K66" s="211"/>
      <c r="L66" s="211"/>
      <c r="M66" s="721">
        <v>43771</v>
      </c>
    </row>
    <row r="67" spans="1:13" hidden="1" x14ac:dyDescent="0.25">
      <c r="A67" s="530"/>
      <c r="B67" s="241"/>
      <c r="C67" s="173"/>
      <c r="D67" s="173"/>
      <c r="E67" s="173"/>
      <c r="F67" s="241"/>
      <c r="G67" s="172"/>
      <c r="H67" s="557" t="e">
        <f>#REF!+#REF!+H53+H54+H55+H56+H57+H58+H59+H60+#REF!+H61+H62+H63+H64+H65</f>
        <v>#REF!</v>
      </c>
      <c r="I67" s="528"/>
      <c r="J67" s="172"/>
      <c r="K67" s="211"/>
      <c r="L67" s="211"/>
    </row>
    <row r="68" spans="1:13" x14ac:dyDescent="0.25">
      <c r="A68" s="530"/>
      <c r="B68" s="241"/>
      <c r="C68" s="173"/>
      <c r="D68" s="173"/>
      <c r="E68" s="173"/>
      <c r="F68" s="241"/>
      <c r="G68" s="172"/>
      <c r="H68" s="557">
        <f>SUM(H53:H66)</f>
        <v>63636.22</v>
      </c>
      <c r="I68" s="528"/>
      <c r="J68" s="172"/>
      <c r="K68" s="211"/>
      <c r="L68" s="211"/>
    </row>
    <row r="69" spans="1:13" x14ac:dyDescent="0.25">
      <c r="A69" s="988" t="s">
        <v>22</v>
      </c>
      <c r="B69" s="989"/>
      <c r="C69" s="989"/>
      <c r="D69" s="989"/>
      <c r="E69" s="989"/>
      <c r="F69" s="990"/>
      <c r="G69" s="997" t="s">
        <v>23</v>
      </c>
      <c r="H69" s="998"/>
      <c r="I69" s="998"/>
      <c r="J69" s="998"/>
      <c r="K69" s="998"/>
      <c r="L69" s="999"/>
    </row>
    <row r="70" spans="1:13" x14ac:dyDescent="0.25">
      <c r="A70" s="991"/>
      <c r="B70" s="992"/>
      <c r="C70" s="992"/>
      <c r="D70" s="992"/>
      <c r="E70" s="992"/>
      <c r="F70" s="993"/>
      <c r="G70" s="1000"/>
      <c r="H70" s="1001"/>
      <c r="I70" s="1001"/>
      <c r="J70" s="1001"/>
      <c r="K70" s="1001"/>
      <c r="L70" s="1002"/>
    </row>
    <row r="71" spans="1:13" x14ac:dyDescent="0.25">
      <c r="A71" s="991"/>
      <c r="B71" s="992"/>
      <c r="C71" s="992"/>
      <c r="D71" s="992"/>
      <c r="E71" s="992"/>
      <c r="F71" s="993"/>
      <c r="G71" s="1000"/>
      <c r="H71" s="1001"/>
      <c r="I71" s="1001"/>
      <c r="J71" s="1001"/>
      <c r="K71" s="1001"/>
      <c r="L71" s="1002"/>
    </row>
    <row r="72" spans="1:13" x14ac:dyDescent="0.25">
      <c r="A72" s="994"/>
      <c r="B72" s="995"/>
      <c r="C72" s="995"/>
      <c r="D72" s="995"/>
      <c r="E72" s="995"/>
      <c r="F72" s="996"/>
      <c r="G72" s="1003"/>
      <c r="H72" s="1004"/>
      <c r="I72" s="1004"/>
      <c r="J72" s="1004"/>
      <c r="K72" s="1004"/>
      <c r="L72" s="1005"/>
    </row>
    <row r="86" spans="1:20" x14ac:dyDescent="0.25">
      <c r="T86" s="817"/>
    </row>
    <row r="91" spans="1:20" ht="15.75" thickBot="1" x14ac:dyDescent="0.3">
      <c r="A91" s="1222" t="s">
        <v>34</v>
      </c>
      <c r="B91" s="1224" t="s">
        <v>1</v>
      </c>
      <c r="C91" s="1215" t="s">
        <v>2</v>
      </c>
      <c r="D91" s="1226" t="s">
        <v>3</v>
      </c>
      <c r="E91" s="1212" t="s">
        <v>4</v>
      </c>
      <c r="F91" s="1212" t="s">
        <v>5</v>
      </c>
      <c r="G91" s="1215" t="s">
        <v>6</v>
      </c>
      <c r="H91" s="1214" t="s">
        <v>7</v>
      </c>
      <c r="I91" s="1228" t="s">
        <v>75</v>
      </c>
      <c r="J91" s="1229"/>
      <c r="K91" s="1217" t="s">
        <v>8</v>
      </c>
      <c r="L91" s="1219" t="s">
        <v>10</v>
      </c>
      <c r="M91" s="1220"/>
      <c r="N91" s="1221"/>
    </row>
    <row r="92" spans="1:20" ht="21" customHeight="1" x14ac:dyDescent="0.25">
      <c r="A92" s="1223"/>
      <c r="B92" s="1225"/>
      <c r="C92" s="1216"/>
      <c r="D92" s="1227"/>
      <c r="E92" s="1213"/>
      <c r="F92" s="1213"/>
      <c r="G92" s="1216"/>
      <c r="H92" s="1214"/>
      <c r="I92" s="1230"/>
      <c r="J92" s="1231"/>
      <c r="K92" s="1218"/>
      <c r="L92" s="294" t="s">
        <v>11</v>
      </c>
      <c r="M92" s="293" t="s">
        <v>12</v>
      </c>
      <c r="N92" s="292" t="s">
        <v>13</v>
      </c>
    </row>
    <row r="93" spans="1:20" ht="33.75" customHeight="1" x14ac:dyDescent="0.25">
      <c r="A93" s="286" t="s">
        <v>384</v>
      </c>
      <c r="B93" s="289" t="s">
        <v>842</v>
      </c>
      <c r="C93" s="286" t="s">
        <v>841</v>
      </c>
      <c r="D93" s="286" t="s">
        <v>17</v>
      </c>
      <c r="E93" s="286">
        <v>1997</v>
      </c>
      <c r="F93" s="288" t="s">
        <v>840</v>
      </c>
      <c r="G93" s="288" t="s">
        <v>66</v>
      </c>
      <c r="H93" s="288" t="s">
        <v>839</v>
      </c>
      <c r="I93" s="1232">
        <v>19000</v>
      </c>
      <c r="J93" s="1233"/>
      <c r="K93" s="285" t="s">
        <v>48</v>
      </c>
      <c r="L93" s="285"/>
      <c r="M93" s="286" t="s">
        <v>21</v>
      </c>
      <c r="N93" s="285"/>
    </row>
    <row r="94" spans="1:20" x14ac:dyDescent="0.25">
      <c r="A94" s="1134" t="s">
        <v>22</v>
      </c>
      <c r="B94" s="1134"/>
      <c r="C94" s="1134"/>
      <c r="D94" s="1134"/>
      <c r="E94" s="1134"/>
      <c r="F94" s="1134"/>
      <c r="G94" s="1134"/>
      <c r="H94" s="1013" t="s">
        <v>23</v>
      </c>
      <c r="I94" s="1013"/>
      <c r="J94" s="1013"/>
      <c r="K94" s="1013"/>
      <c r="L94" s="1013"/>
      <c r="M94" s="1013"/>
      <c r="N94" s="1013"/>
    </row>
    <row r="95" spans="1:20" x14ac:dyDescent="0.25">
      <c r="A95" s="1134"/>
      <c r="B95" s="1134"/>
      <c r="C95" s="1134"/>
      <c r="D95" s="1134"/>
      <c r="E95" s="1134"/>
      <c r="F95" s="1134"/>
      <c r="G95" s="1134"/>
      <c r="H95" s="1013"/>
      <c r="I95" s="1013"/>
      <c r="J95" s="1013"/>
      <c r="K95" s="1013"/>
      <c r="L95" s="1013"/>
      <c r="M95" s="1013"/>
      <c r="N95" s="1013"/>
    </row>
    <row r="96" spans="1:20" x14ac:dyDescent="0.25">
      <c r="A96" s="1134"/>
      <c r="B96" s="1134"/>
      <c r="C96" s="1134"/>
      <c r="D96" s="1134"/>
      <c r="E96" s="1134"/>
      <c r="F96" s="1134"/>
      <c r="G96" s="1134"/>
      <c r="H96" s="1013"/>
      <c r="I96" s="1013"/>
      <c r="J96" s="1013"/>
      <c r="K96" s="1013"/>
      <c r="L96" s="1013"/>
      <c r="M96" s="1013"/>
      <c r="N96" s="1013"/>
    </row>
    <row r="97" spans="1:14" x14ac:dyDescent="0.25">
      <c r="A97" s="1134"/>
      <c r="B97" s="1134"/>
      <c r="C97" s="1134"/>
      <c r="D97" s="1134"/>
      <c r="E97" s="1134"/>
      <c r="F97" s="1134"/>
      <c r="G97" s="1134"/>
      <c r="H97" s="1013"/>
      <c r="I97" s="1013"/>
      <c r="J97" s="1013"/>
      <c r="K97" s="1013"/>
      <c r="L97" s="1013"/>
      <c r="M97" s="1013"/>
      <c r="N97" s="1013"/>
    </row>
    <row r="99" spans="1:14" x14ac:dyDescent="0.25">
      <c r="D99" s="33"/>
      <c r="E99" s="33"/>
      <c r="F99" s="33"/>
      <c r="G99" s="33"/>
      <c r="H99" s="33"/>
      <c r="I99" s="33"/>
      <c r="J99" s="33"/>
      <c r="K99" s="33"/>
      <c r="L99" s="33"/>
      <c r="M99" s="33"/>
    </row>
  </sheetData>
  <mergeCells count="38">
    <mergeCell ref="F91:F92"/>
    <mergeCell ref="H91:H92"/>
    <mergeCell ref="A94:G97"/>
    <mergeCell ref="H94:N97"/>
    <mergeCell ref="G91:G92"/>
    <mergeCell ref="K91:K92"/>
    <mergeCell ref="L91:N91"/>
    <mergeCell ref="A91:A92"/>
    <mergeCell ref="B91:B92"/>
    <mergeCell ref="C91:C92"/>
    <mergeCell ref="D91:D92"/>
    <mergeCell ref="E91:E92"/>
    <mergeCell ref="I91:J92"/>
    <mergeCell ref="I93:J93"/>
    <mergeCell ref="G51:G52"/>
    <mergeCell ref="H51:H52"/>
    <mergeCell ref="A69:F72"/>
    <mergeCell ref="G69:L72"/>
    <mergeCell ref="J51:L51"/>
    <mergeCell ref="A51:A52"/>
    <mergeCell ref="B51:B52"/>
    <mergeCell ref="C51:C52"/>
    <mergeCell ref="D51:D52"/>
    <mergeCell ref="E51:E52"/>
    <mergeCell ref="I51:I52"/>
    <mergeCell ref="F51:F52"/>
    <mergeCell ref="G4:G5"/>
    <mergeCell ref="H4:H5"/>
    <mergeCell ref="A33:F36"/>
    <mergeCell ref="G33:L36"/>
    <mergeCell ref="J4:L4"/>
    <mergeCell ref="A4:A5"/>
    <mergeCell ref="B4:B5"/>
    <mergeCell ref="C4:C5"/>
    <mergeCell ref="D4:D5"/>
    <mergeCell ref="E4:E5"/>
    <mergeCell ref="I4:I5"/>
    <mergeCell ref="F4:F5"/>
  </mergeCells>
  <pageMargins left="0.70866141732283472" right="0.70866141732283472" top="0.74803149606299213" bottom="0.74803149606299213" header="0.31496062992125984" footer="0.31496062992125984"/>
  <pageSetup paperSize="5" orientation="landscape" horizontalDpi="4294967293" verticalDpi="4294967293" r:id="rId1"/>
  <headerFooter>
    <oddFooter>Página 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:N23"/>
  <sheetViews>
    <sheetView zoomScale="96" zoomScaleNormal="96" workbookViewId="0">
      <selection activeCell="N35" sqref="N35"/>
    </sheetView>
  </sheetViews>
  <sheetFormatPr baseColWidth="10" defaultRowHeight="15" x14ac:dyDescent="0.25"/>
  <cols>
    <col min="2" max="2" width="23.7109375" customWidth="1"/>
    <col min="4" max="4" width="8.7109375" customWidth="1"/>
    <col min="5" max="5" width="10.5703125" customWidth="1"/>
    <col min="6" max="6" width="15" customWidth="1"/>
    <col min="7" max="7" width="17.85546875" customWidth="1"/>
    <col min="9" max="9" width="15.28515625" customWidth="1"/>
    <col min="10" max="11" width="8.28515625" customWidth="1"/>
    <col min="12" max="12" width="7.7109375" customWidth="1"/>
  </cols>
  <sheetData>
    <row r="1" spans="13:14" x14ac:dyDescent="0.25">
      <c r="M1" s="227"/>
      <c r="N1" s="227"/>
    </row>
    <row r="2" spans="13:14" ht="14.45" customHeight="1" x14ac:dyDescent="0.25">
      <c r="M2" s="227"/>
      <c r="N2" s="227"/>
    </row>
    <row r="3" spans="13:14" ht="72" customHeight="1" x14ac:dyDescent="0.25">
      <c r="M3" s="227"/>
      <c r="N3" s="227"/>
    </row>
    <row r="4" spans="13:14" ht="8.25" customHeight="1" x14ac:dyDescent="0.25">
      <c r="M4" s="227"/>
      <c r="N4" s="227"/>
    </row>
    <row r="5" spans="13:14" s="238" customFormat="1" ht="22.5" customHeight="1" x14ac:dyDescent="0.2">
      <c r="M5" s="239"/>
      <c r="N5" s="239"/>
    </row>
    <row r="6" spans="13:14" x14ac:dyDescent="0.25">
      <c r="M6" s="240"/>
      <c r="N6" s="240"/>
    </row>
    <row r="7" spans="13:14" s="235" customFormat="1" x14ac:dyDescent="0.25"/>
    <row r="8" spans="13:14" s="235" customFormat="1" x14ac:dyDescent="0.25"/>
    <row r="9" spans="13:14" s="235" customFormat="1" x14ac:dyDescent="0.25"/>
    <row r="10" spans="13:14" s="235" customFormat="1" x14ac:dyDescent="0.25"/>
    <row r="11" spans="13:14" s="235" customFormat="1" x14ac:dyDescent="0.25"/>
    <row r="12" spans="13:14" s="235" customFormat="1" x14ac:dyDescent="0.25"/>
    <row r="13" spans="13:14" s="235" customFormat="1" x14ac:dyDescent="0.25"/>
    <row r="17" spans="13:13" x14ac:dyDescent="0.25">
      <c r="M17" s="31"/>
    </row>
    <row r="18" spans="13:13" x14ac:dyDescent="0.25">
      <c r="M18" s="31"/>
    </row>
    <row r="23" spans="13:13" ht="14.45" customHeight="1" x14ac:dyDescent="0.25">
      <c r="M23" s="33"/>
    </row>
  </sheetData>
  <pageMargins left="0.7" right="0.7" top="0.75" bottom="0.75" header="0.3" footer="0.3"/>
  <pageSetup paperSize="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6"/>
  <sheetViews>
    <sheetView topLeftCell="A43" workbookViewId="0">
      <selection activeCell="F50" sqref="F50:M53"/>
    </sheetView>
  </sheetViews>
  <sheetFormatPr baseColWidth="10" defaultRowHeight="15" x14ac:dyDescent="0.25"/>
  <cols>
    <col min="2" max="2" width="11.7109375" customWidth="1"/>
    <col min="3" max="3" width="33.5703125" bestFit="1" customWidth="1"/>
    <col min="4" max="4" width="10.85546875" customWidth="1"/>
    <col min="5" max="5" width="11.140625" bestFit="1" customWidth="1"/>
    <col min="6" max="6" width="20.42578125" customWidth="1"/>
    <col min="7" max="7" width="19.28515625" customWidth="1"/>
    <col min="8" max="8" width="19" customWidth="1"/>
    <col min="10" max="10" width="14" customWidth="1"/>
    <col min="11" max="11" width="8" customWidth="1"/>
    <col min="12" max="12" width="11" customWidth="1"/>
    <col min="13" max="13" width="7.42578125" customWidth="1"/>
  </cols>
  <sheetData>
    <row r="2" spans="1:15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018" t="s">
        <v>1845</v>
      </c>
      <c r="O3" s="1019"/>
    </row>
    <row r="4" spans="1:15" ht="15.75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056">
        <f>J12+I49+I91</f>
        <v>845439.98</v>
      </c>
      <c r="O4" s="1057"/>
    </row>
    <row r="5" spans="1:1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5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5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5" x14ac:dyDescent="0.25">
      <c r="B10" s="1027" t="s">
        <v>0</v>
      </c>
      <c r="C10" s="1027" t="s">
        <v>1</v>
      </c>
      <c r="D10" s="1027" t="s">
        <v>3</v>
      </c>
      <c r="E10" s="1027" t="s">
        <v>4</v>
      </c>
      <c r="F10" s="1027" t="s">
        <v>5</v>
      </c>
      <c r="G10" s="1027" t="s">
        <v>6</v>
      </c>
      <c r="H10" s="1027" t="s">
        <v>7</v>
      </c>
      <c r="I10" s="1027" t="s">
        <v>8</v>
      </c>
      <c r="J10" s="1027" t="s">
        <v>9</v>
      </c>
      <c r="K10" s="1027" t="s">
        <v>10</v>
      </c>
      <c r="L10" s="1027"/>
      <c r="M10" s="1027"/>
    </row>
    <row r="11" spans="1:15" x14ac:dyDescent="0.25">
      <c r="B11" s="1027"/>
      <c r="C11" s="1027"/>
      <c r="D11" s="1027"/>
      <c r="E11" s="1027"/>
      <c r="F11" s="1027"/>
      <c r="G11" s="1027"/>
      <c r="H11" s="1027"/>
      <c r="I11" s="1027"/>
      <c r="J11" s="1027"/>
      <c r="K11" s="2" t="s">
        <v>11</v>
      </c>
      <c r="L11" s="2" t="s">
        <v>12</v>
      </c>
      <c r="M11" s="2" t="s">
        <v>13</v>
      </c>
    </row>
    <row r="12" spans="1:15" ht="30" x14ac:dyDescent="0.25">
      <c r="A12" s="235"/>
      <c r="B12" s="47" t="s">
        <v>189</v>
      </c>
      <c r="C12" s="52" t="s">
        <v>77</v>
      </c>
      <c r="D12" s="52" t="s">
        <v>17</v>
      </c>
      <c r="E12" s="52">
        <v>2017</v>
      </c>
      <c r="F12" s="50" t="s">
        <v>189</v>
      </c>
      <c r="G12" s="52" t="s">
        <v>66</v>
      </c>
      <c r="H12" s="52" t="s">
        <v>190</v>
      </c>
      <c r="I12" s="5" t="s">
        <v>48</v>
      </c>
      <c r="J12" s="733">
        <v>753100</v>
      </c>
      <c r="K12" s="5" t="s">
        <v>21</v>
      </c>
      <c r="L12" s="6"/>
      <c r="M12" s="6"/>
      <c r="N12" s="721">
        <v>42741</v>
      </c>
    </row>
    <row r="13" spans="1:15" x14ac:dyDescent="0.25">
      <c r="B13" s="1029" t="s">
        <v>22</v>
      </c>
      <c r="C13" s="1030"/>
      <c r="D13" s="1030"/>
      <c r="E13" s="1030"/>
      <c r="F13" s="1031"/>
      <c r="G13" s="1038" t="s">
        <v>23</v>
      </c>
      <c r="H13" s="1039"/>
      <c r="I13" s="1039"/>
      <c r="J13" s="1039"/>
      <c r="K13" s="1039"/>
      <c r="L13" s="1039"/>
      <c r="M13" s="1040"/>
    </row>
    <row r="14" spans="1:15" x14ac:dyDescent="0.25">
      <c r="B14" s="1032"/>
      <c r="C14" s="1033"/>
      <c r="D14" s="1033"/>
      <c r="E14" s="1033"/>
      <c r="F14" s="1034"/>
      <c r="G14" s="1041"/>
      <c r="H14" s="1042"/>
      <c r="I14" s="1042"/>
      <c r="J14" s="1042"/>
      <c r="K14" s="1042"/>
      <c r="L14" s="1042"/>
      <c r="M14" s="1043"/>
    </row>
    <row r="15" spans="1:15" x14ac:dyDescent="0.25">
      <c r="B15" s="1032"/>
      <c r="C15" s="1033"/>
      <c r="D15" s="1033"/>
      <c r="E15" s="1033"/>
      <c r="F15" s="1034"/>
      <c r="G15" s="1041"/>
      <c r="H15" s="1042"/>
      <c r="I15" s="1042"/>
      <c r="J15" s="1042"/>
      <c r="K15" s="1042"/>
      <c r="L15" s="1042"/>
      <c r="M15" s="1043"/>
    </row>
    <row r="16" spans="1:15" x14ac:dyDescent="0.25">
      <c r="B16" s="1035"/>
      <c r="C16" s="1036"/>
      <c r="D16" s="1036"/>
      <c r="E16" s="1036"/>
      <c r="F16" s="1037"/>
      <c r="G16" s="1044"/>
      <c r="H16" s="1045"/>
      <c r="I16" s="1045"/>
      <c r="J16" s="1045"/>
      <c r="K16" s="1045"/>
      <c r="L16" s="1045"/>
      <c r="M16" s="1046"/>
    </row>
    <row r="21" spans="2:13" x14ac:dyDescent="0.25">
      <c r="B21" s="1064" t="s">
        <v>191</v>
      </c>
      <c r="C21" s="1064"/>
      <c r="D21" s="1064"/>
      <c r="E21" s="1064"/>
      <c r="F21" s="8" t="s">
        <v>25</v>
      </c>
      <c r="G21" s="1"/>
      <c r="H21" s="1"/>
      <c r="I21" s="1"/>
      <c r="J21" s="7" t="s">
        <v>26</v>
      </c>
      <c r="K21" s="1"/>
      <c r="L21" s="1"/>
    </row>
    <row r="22" spans="2:13" x14ac:dyDescent="0.25">
      <c r="B22" s="1028" t="s">
        <v>192</v>
      </c>
      <c r="C22" s="1028"/>
      <c r="D22" s="1028"/>
      <c r="E22" s="1028"/>
      <c r="F22" s="8" t="s">
        <v>28</v>
      </c>
      <c r="G22" s="1"/>
      <c r="H22" s="753"/>
      <c r="I22" s="753"/>
      <c r="J22" s="9" t="s">
        <v>193</v>
      </c>
      <c r="K22" s="753"/>
      <c r="L22" s="753"/>
      <c r="M22" s="754"/>
    </row>
    <row r="23" spans="2:13" x14ac:dyDescent="0.25">
      <c r="B23" s="1028" t="s">
        <v>194</v>
      </c>
      <c r="C23" s="1028"/>
      <c r="D23" s="1028"/>
      <c r="E23" s="1028"/>
      <c r="F23" s="8" t="s">
        <v>31</v>
      </c>
      <c r="G23" s="1"/>
      <c r="H23" s="753"/>
      <c r="I23" s="753"/>
      <c r="J23" s="9" t="s">
        <v>30</v>
      </c>
      <c r="K23" s="753"/>
      <c r="L23" s="753"/>
      <c r="M23" s="755"/>
    </row>
    <row r="24" spans="2:13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9" spans="2:13" x14ac:dyDescent="0.25">
      <c r="B29" s="10"/>
      <c r="C29" s="10"/>
      <c r="D29" s="11"/>
      <c r="E29" s="11"/>
      <c r="I29" s="12"/>
      <c r="L29" s="13"/>
      <c r="M29" s="11"/>
    </row>
    <row r="30" spans="2:13" x14ac:dyDescent="0.25">
      <c r="B30" s="10"/>
      <c r="C30" s="10"/>
      <c r="D30" s="11"/>
      <c r="E30" s="11"/>
      <c r="I30" s="12"/>
      <c r="L30" s="13"/>
      <c r="M30" s="11"/>
    </row>
    <row r="31" spans="2:13" ht="15.75" thickBot="1" x14ac:dyDescent="0.3">
      <c r="B31" s="10"/>
      <c r="C31" s="10"/>
      <c r="D31" s="11"/>
      <c r="E31" s="11"/>
      <c r="I31" s="12"/>
      <c r="L31" s="13"/>
      <c r="M31" s="11"/>
    </row>
    <row r="32" spans="2:13" ht="16.5" thickTop="1" thickBot="1" x14ac:dyDescent="0.3">
      <c r="B32" s="1014" t="s">
        <v>34</v>
      </c>
      <c r="C32" s="1016" t="s">
        <v>35</v>
      </c>
      <c r="D32" s="1016" t="s">
        <v>6</v>
      </c>
      <c r="E32" s="1016" t="s">
        <v>3</v>
      </c>
      <c r="F32" s="1016" t="s">
        <v>4</v>
      </c>
      <c r="G32" s="1016" t="s">
        <v>7</v>
      </c>
      <c r="H32" s="1016" t="s">
        <v>36</v>
      </c>
      <c r="I32" s="1007" t="s">
        <v>37</v>
      </c>
      <c r="J32" s="1009" t="s">
        <v>8</v>
      </c>
      <c r="K32" s="1025" t="s">
        <v>38</v>
      </c>
      <c r="L32" s="1026"/>
      <c r="M32" s="1026"/>
    </row>
    <row r="33" spans="1:13" ht="23.25" customHeight="1" x14ac:dyDescent="0.25">
      <c r="B33" s="1015"/>
      <c r="C33" s="1017"/>
      <c r="D33" s="1017"/>
      <c r="E33" s="1017"/>
      <c r="F33" s="1017"/>
      <c r="G33" s="1017"/>
      <c r="H33" s="1017"/>
      <c r="I33" s="1008"/>
      <c r="J33" s="1010"/>
      <c r="K33" s="35" t="s">
        <v>11</v>
      </c>
      <c r="L33" s="35" t="s">
        <v>12</v>
      </c>
      <c r="M33" s="36" t="s">
        <v>13</v>
      </c>
    </row>
    <row r="34" spans="1:13" x14ac:dyDescent="0.25">
      <c r="B34" s="208" t="s">
        <v>78</v>
      </c>
      <c r="C34" s="936" t="s">
        <v>1884</v>
      </c>
      <c r="D34" s="208" t="s">
        <v>63</v>
      </c>
      <c r="E34" s="208" t="s">
        <v>329</v>
      </c>
      <c r="F34" s="208" t="s">
        <v>1885</v>
      </c>
      <c r="G34" s="208" t="s">
        <v>1975</v>
      </c>
      <c r="H34" s="206"/>
      <c r="I34" s="1065">
        <v>12834</v>
      </c>
      <c r="J34" s="124" t="s">
        <v>48</v>
      </c>
      <c r="K34" s="206" t="s">
        <v>119</v>
      </c>
      <c r="L34" s="172"/>
      <c r="M34" s="172"/>
    </row>
    <row r="35" spans="1:13" x14ac:dyDescent="0.25">
      <c r="B35" s="20" t="s">
        <v>42</v>
      </c>
      <c r="C35" s="20" t="s">
        <v>82</v>
      </c>
      <c r="D35" s="208" t="s">
        <v>63</v>
      </c>
      <c r="E35" s="208" t="s">
        <v>329</v>
      </c>
      <c r="F35" s="20"/>
      <c r="G35" s="20" t="s">
        <v>1976</v>
      </c>
      <c r="H35" s="21"/>
      <c r="I35" s="1066"/>
      <c r="J35" s="124" t="s">
        <v>48</v>
      </c>
      <c r="K35" s="206" t="s">
        <v>119</v>
      </c>
      <c r="L35" s="21"/>
      <c r="M35" s="21"/>
    </row>
    <row r="36" spans="1:13" x14ac:dyDescent="0.25">
      <c r="B36" s="20" t="s">
        <v>42</v>
      </c>
      <c r="C36" s="20" t="s">
        <v>84</v>
      </c>
      <c r="D36" s="208" t="s">
        <v>63</v>
      </c>
      <c r="E36" s="208" t="s">
        <v>329</v>
      </c>
      <c r="F36" s="20"/>
      <c r="G36" s="20" t="s">
        <v>1977</v>
      </c>
      <c r="H36" s="21"/>
      <c r="I36" s="1067"/>
      <c r="J36" s="124" t="s">
        <v>48</v>
      </c>
      <c r="K36" s="206" t="s">
        <v>119</v>
      </c>
      <c r="L36" s="21"/>
      <c r="M36" s="21"/>
    </row>
    <row r="37" spans="1:13" x14ac:dyDescent="0.25">
      <c r="A37" s="235"/>
      <c r="B37" s="20" t="s">
        <v>42</v>
      </c>
      <c r="C37" s="20" t="s">
        <v>200</v>
      </c>
      <c r="D37" s="20" t="s">
        <v>201</v>
      </c>
      <c r="E37" s="20" t="s">
        <v>116</v>
      </c>
      <c r="F37" s="20" t="s">
        <v>202</v>
      </c>
      <c r="G37" s="20"/>
      <c r="H37" s="21" t="s">
        <v>203</v>
      </c>
      <c r="I37" s="23">
        <v>5317</v>
      </c>
      <c r="J37" s="21" t="s">
        <v>48</v>
      </c>
      <c r="K37" s="21" t="s">
        <v>21</v>
      </c>
      <c r="L37" s="21"/>
      <c r="M37" s="21"/>
    </row>
    <row r="38" spans="1:13" x14ac:dyDescent="0.25">
      <c r="B38" s="208" t="s">
        <v>78</v>
      </c>
      <c r="C38" s="208" t="s">
        <v>216</v>
      </c>
      <c r="D38" s="937" t="s">
        <v>204</v>
      </c>
      <c r="E38" s="208" t="s">
        <v>205</v>
      </c>
      <c r="F38" s="208" t="s">
        <v>217</v>
      </c>
      <c r="G38" s="208" t="s">
        <v>218</v>
      </c>
      <c r="H38" s="206" t="s">
        <v>68</v>
      </c>
      <c r="I38" s="938"/>
      <c r="J38" s="124" t="s">
        <v>48</v>
      </c>
      <c r="K38" s="206" t="s">
        <v>219</v>
      </c>
      <c r="L38" s="172" t="s">
        <v>220</v>
      </c>
      <c r="M38" s="21"/>
    </row>
    <row r="39" spans="1:13" x14ac:dyDescent="0.25">
      <c r="B39" s="20" t="s">
        <v>42</v>
      </c>
      <c r="C39" s="20" t="s">
        <v>89</v>
      </c>
      <c r="D39" s="20" t="s">
        <v>206</v>
      </c>
      <c r="E39" s="20" t="s">
        <v>107</v>
      </c>
      <c r="F39" s="20" t="s">
        <v>207</v>
      </c>
      <c r="G39" s="20" t="s">
        <v>46</v>
      </c>
      <c r="H39" s="21" t="s">
        <v>61</v>
      </c>
      <c r="I39" s="23">
        <v>150</v>
      </c>
      <c r="J39" s="21" t="s">
        <v>48</v>
      </c>
      <c r="K39" s="21"/>
      <c r="L39" s="21" t="s">
        <v>21</v>
      </c>
      <c r="M39" s="21"/>
    </row>
    <row r="40" spans="1:13" x14ac:dyDescent="0.25">
      <c r="A40" s="235"/>
      <c r="B40" s="20" t="s">
        <v>42</v>
      </c>
      <c r="C40" s="20" t="s">
        <v>820</v>
      </c>
      <c r="D40" s="20" t="s">
        <v>212</v>
      </c>
      <c r="E40" s="20" t="s">
        <v>116</v>
      </c>
      <c r="F40" s="20" t="s">
        <v>213</v>
      </c>
      <c r="G40" s="20" t="s">
        <v>214</v>
      </c>
      <c r="H40" s="21" t="s">
        <v>215</v>
      </c>
      <c r="I40" s="23">
        <v>14320.98</v>
      </c>
      <c r="J40" s="21" t="s">
        <v>48</v>
      </c>
      <c r="K40" s="21" t="s">
        <v>21</v>
      </c>
      <c r="L40" s="21"/>
      <c r="M40" s="21"/>
    </row>
    <row r="41" spans="1:13" x14ac:dyDescent="0.25">
      <c r="A41" s="741"/>
      <c r="B41" s="20" t="s">
        <v>42</v>
      </c>
      <c r="C41" s="20" t="s">
        <v>79</v>
      </c>
      <c r="D41" s="20" t="s">
        <v>63</v>
      </c>
      <c r="E41" s="20" t="s">
        <v>116</v>
      </c>
      <c r="F41" s="20">
        <v>7320</v>
      </c>
      <c r="G41" s="20"/>
      <c r="H41" s="21" t="s">
        <v>195</v>
      </c>
      <c r="I41" s="23">
        <v>2250</v>
      </c>
      <c r="J41" s="21" t="s">
        <v>48</v>
      </c>
      <c r="K41" s="21" t="s">
        <v>21</v>
      </c>
      <c r="L41" s="21"/>
      <c r="M41" s="21"/>
    </row>
    <row r="42" spans="1:13" x14ac:dyDescent="0.25">
      <c r="A42" s="741"/>
      <c r="B42" s="20" t="s">
        <v>42</v>
      </c>
      <c r="C42" s="20" t="s">
        <v>82</v>
      </c>
      <c r="D42" s="20" t="s">
        <v>63</v>
      </c>
      <c r="E42" s="20" t="s">
        <v>103</v>
      </c>
      <c r="F42" s="20"/>
      <c r="G42" s="20" t="s">
        <v>196</v>
      </c>
      <c r="H42" s="21" t="s">
        <v>197</v>
      </c>
      <c r="I42" s="23">
        <v>250</v>
      </c>
      <c r="J42" s="21" t="s">
        <v>48</v>
      </c>
      <c r="K42" s="21" t="s">
        <v>21</v>
      </c>
      <c r="L42" s="21"/>
      <c r="M42" s="21"/>
    </row>
    <row r="43" spans="1:13" x14ac:dyDescent="0.25">
      <c r="A43" s="741"/>
      <c r="B43" s="20" t="s">
        <v>42</v>
      </c>
      <c r="C43" s="20" t="s">
        <v>84</v>
      </c>
      <c r="D43" s="20" t="s">
        <v>63</v>
      </c>
      <c r="E43" s="20" t="s">
        <v>103</v>
      </c>
      <c r="F43" s="20" t="s">
        <v>198</v>
      </c>
      <c r="G43" s="20"/>
      <c r="H43" s="21" t="s">
        <v>199</v>
      </c>
      <c r="I43" s="23">
        <v>120</v>
      </c>
      <c r="J43" s="21" t="s">
        <v>48</v>
      </c>
      <c r="K43" s="21" t="s">
        <v>21</v>
      </c>
      <c r="L43" s="21"/>
      <c r="M43" s="21"/>
    </row>
    <row r="44" spans="1:13" x14ac:dyDescent="0.25">
      <c r="B44" s="20" t="s">
        <v>78</v>
      </c>
      <c r="C44" s="20" t="s">
        <v>79</v>
      </c>
      <c r="D44" s="20" t="s">
        <v>63</v>
      </c>
      <c r="E44" s="20" t="s">
        <v>116</v>
      </c>
      <c r="F44" s="80"/>
      <c r="G44" s="80" t="s">
        <v>208</v>
      </c>
      <c r="H44" s="77" t="s">
        <v>209</v>
      </c>
      <c r="I44" s="82">
        <v>400</v>
      </c>
      <c r="J44" s="21" t="s">
        <v>48</v>
      </c>
      <c r="K44" s="77" t="s">
        <v>21</v>
      </c>
      <c r="L44" s="77"/>
      <c r="M44" s="77"/>
    </row>
    <row r="45" spans="1:13" x14ac:dyDescent="0.25">
      <c r="B45" s="20" t="s">
        <v>42</v>
      </c>
      <c r="C45" s="20" t="s">
        <v>82</v>
      </c>
      <c r="D45" s="20" t="s">
        <v>63</v>
      </c>
      <c r="E45" s="20" t="s">
        <v>116</v>
      </c>
      <c r="F45" s="80" t="s">
        <v>210</v>
      </c>
      <c r="G45" s="80" t="s">
        <v>211</v>
      </c>
      <c r="H45" s="77" t="s">
        <v>209</v>
      </c>
      <c r="I45" s="82">
        <v>250</v>
      </c>
      <c r="J45" s="21" t="s">
        <v>48</v>
      </c>
      <c r="K45" s="77" t="s">
        <v>21</v>
      </c>
      <c r="L45" s="77"/>
      <c r="M45" s="77"/>
    </row>
    <row r="46" spans="1:13" x14ac:dyDescent="0.25">
      <c r="B46" s="20" t="s">
        <v>78</v>
      </c>
      <c r="C46" s="20" t="s">
        <v>84</v>
      </c>
      <c r="D46" s="20" t="s">
        <v>63</v>
      </c>
      <c r="E46" s="20" t="s">
        <v>116</v>
      </c>
      <c r="F46" s="80"/>
      <c r="G46" s="80"/>
      <c r="H46" s="77" t="s">
        <v>209</v>
      </c>
      <c r="I46" s="82">
        <v>80</v>
      </c>
      <c r="J46" s="21" t="s">
        <v>48</v>
      </c>
      <c r="K46" s="77" t="s">
        <v>21</v>
      </c>
      <c r="L46" s="77"/>
      <c r="M46" s="77"/>
    </row>
    <row r="47" spans="1:13" x14ac:dyDescent="0.25">
      <c r="B47" s="208" t="s">
        <v>42</v>
      </c>
      <c r="C47" s="936" t="s">
        <v>1884</v>
      </c>
      <c r="D47" s="208" t="s">
        <v>63</v>
      </c>
      <c r="E47" s="208" t="s">
        <v>329</v>
      </c>
      <c r="F47" s="208" t="s">
        <v>1885</v>
      </c>
      <c r="G47" s="208" t="s">
        <v>1886</v>
      </c>
      <c r="H47" s="939"/>
      <c r="I47" s="940">
        <v>12834</v>
      </c>
      <c r="J47" s="124" t="s">
        <v>48</v>
      </c>
      <c r="K47" s="206" t="s">
        <v>119</v>
      </c>
      <c r="L47" s="172"/>
      <c r="M47" s="172"/>
    </row>
    <row r="48" spans="1:13" x14ac:dyDescent="0.25">
      <c r="B48" s="208" t="s">
        <v>78</v>
      </c>
      <c r="C48" s="936" t="s">
        <v>1884</v>
      </c>
      <c r="D48" s="208" t="s">
        <v>63</v>
      </c>
      <c r="E48" s="208" t="s">
        <v>329</v>
      </c>
      <c r="F48" s="208" t="s">
        <v>1885</v>
      </c>
      <c r="G48" s="208" t="s">
        <v>1887</v>
      </c>
      <c r="H48" s="939"/>
      <c r="I48" s="940">
        <v>12834</v>
      </c>
      <c r="J48" s="124" t="s">
        <v>48</v>
      </c>
      <c r="K48" s="206" t="s">
        <v>119</v>
      </c>
      <c r="L48" s="172"/>
      <c r="M48" s="172"/>
    </row>
    <row r="49" spans="2:13" x14ac:dyDescent="0.25">
      <c r="B49" s="208"/>
      <c r="C49" s="936"/>
      <c r="D49" s="208"/>
      <c r="E49" s="208"/>
      <c r="F49" s="208"/>
      <c r="G49" s="208"/>
      <c r="H49" s="206"/>
      <c r="I49" s="941">
        <f>SUM(I34:I48)</f>
        <v>61639.979999999996</v>
      </c>
      <c r="J49" s="124"/>
      <c r="K49" s="206"/>
      <c r="L49" s="172"/>
      <c r="M49" s="172"/>
    </row>
    <row r="50" spans="2:13" x14ac:dyDescent="0.25">
      <c r="B50" s="1068" t="s">
        <v>73</v>
      </c>
      <c r="C50" s="1068"/>
      <c r="D50" s="1068"/>
      <c r="E50" s="1068"/>
      <c r="F50" s="1070" t="s">
        <v>23</v>
      </c>
      <c r="G50" s="1070"/>
      <c r="H50" s="1070"/>
      <c r="I50" s="1070"/>
      <c r="J50" s="1070"/>
      <c r="K50" s="1070"/>
      <c r="L50" s="1070"/>
      <c r="M50" s="1070"/>
    </row>
    <row r="51" spans="2:13" x14ac:dyDescent="0.25">
      <c r="B51" s="1068"/>
      <c r="C51" s="1068"/>
      <c r="D51" s="1068"/>
      <c r="E51" s="1068"/>
      <c r="F51" s="1070"/>
      <c r="G51" s="1070"/>
      <c r="H51" s="1070"/>
      <c r="I51" s="1070"/>
      <c r="J51" s="1070"/>
      <c r="K51" s="1070"/>
      <c r="L51" s="1070"/>
      <c r="M51" s="1070"/>
    </row>
    <row r="52" spans="2:13" ht="10.5" customHeight="1" x14ac:dyDescent="0.25">
      <c r="B52" s="1068"/>
      <c r="C52" s="1068"/>
      <c r="D52" s="1068"/>
      <c r="E52" s="1068"/>
      <c r="F52" s="1070"/>
      <c r="G52" s="1070"/>
      <c r="H52" s="1070"/>
      <c r="I52" s="1070"/>
      <c r="J52" s="1070"/>
      <c r="K52" s="1070"/>
      <c r="L52" s="1070"/>
      <c r="M52" s="1070"/>
    </row>
    <row r="53" spans="2:13" ht="2.25" customHeight="1" x14ac:dyDescent="0.25">
      <c r="B53" s="1068"/>
      <c r="C53" s="1068"/>
      <c r="D53" s="1068"/>
      <c r="E53" s="1068"/>
      <c r="F53" s="1070"/>
      <c r="G53" s="1070"/>
      <c r="H53" s="1070"/>
      <c r="I53" s="1070"/>
      <c r="J53" s="1070"/>
      <c r="K53" s="1070"/>
      <c r="L53" s="1070"/>
      <c r="M53" s="1070"/>
    </row>
    <row r="54" spans="2:13" x14ac:dyDescent="0.25">
      <c r="B54" s="934"/>
      <c r="C54" s="934"/>
      <c r="D54" s="934"/>
      <c r="E54" s="934"/>
      <c r="F54" s="934"/>
      <c r="G54" s="934"/>
      <c r="H54" s="934"/>
      <c r="I54" s="935"/>
      <c r="J54" s="934"/>
      <c r="K54" s="934"/>
      <c r="L54" s="934"/>
      <c r="M54" s="934"/>
    </row>
    <row r="55" spans="2:13" x14ac:dyDescent="0.25">
      <c r="B55" s="934"/>
      <c r="C55" s="934"/>
      <c r="D55" s="934"/>
      <c r="E55" s="934"/>
      <c r="F55" s="934"/>
      <c r="G55" s="934"/>
      <c r="H55" s="934"/>
      <c r="I55" s="935"/>
      <c r="J55" s="934"/>
      <c r="K55" s="934"/>
      <c r="L55" s="934"/>
      <c r="M55" s="934"/>
    </row>
    <row r="56" spans="2:13" x14ac:dyDescent="0.25">
      <c r="B56" s="934"/>
      <c r="C56" s="934"/>
      <c r="D56" s="934"/>
      <c r="E56" s="934"/>
      <c r="F56" s="934"/>
      <c r="G56" s="934"/>
      <c r="H56" s="934"/>
      <c r="I56" s="935"/>
      <c r="J56" s="934"/>
      <c r="K56" s="934"/>
      <c r="L56" s="934"/>
      <c r="M56" s="934"/>
    </row>
    <row r="57" spans="2:13" x14ac:dyDescent="0.25">
      <c r="B57" s="934"/>
      <c r="C57" s="934"/>
      <c r="D57" s="934"/>
      <c r="E57" s="934"/>
      <c r="F57" s="934"/>
      <c r="G57" s="934"/>
      <c r="H57" s="934"/>
      <c r="I57" s="935"/>
      <c r="J57" s="934"/>
      <c r="K57" s="934"/>
      <c r="L57" s="934"/>
      <c r="M57" s="934"/>
    </row>
    <row r="58" spans="2:13" x14ac:dyDescent="0.25">
      <c r="I58" s="12"/>
    </row>
    <row r="59" spans="2:13" x14ac:dyDescent="0.25">
      <c r="I59" s="12"/>
    </row>
    <row r="60" spans="2:13" x14ac:dyDescent="0.25">
      <c r="I60" s="12"/>
    </row>
    <row r="61" spans="2:13" x14ac:dyDescent="0.25">
      <c r="I61" s="12"/>
    </row>
    <row r="66" spans="2:13" ht="15.75" thickBot="1" x14ac:dyDescent="0.3">
      <c r="B66" s="10"/>
      <c r="C66" s="10"/>
      <c r="D66" s="11"/>
      <c r="E66" s="11"/>
      <c r="I66" s="12"/>
      <c r="L66" s="13"/>
      <c r="M66" s="11"/>
    </row>
    <row r="67" spans="2:13" ht="16.5" thickTop="1" thickBot="1" x14ac:dyDescent="0.3">
      <c r="B67" s="1014" t="s">
        <v>135</v>
      </c>
      <c r="C67" s="1016" t="s">
        <v>35</v>
      </c>
      <c r="D67" s="1016" t="s">
        <v>6</v>
      </c>
      <c r="E67" s="1016" t="s">
        <v>3</v>
      </c>
      <c r="F67" s="1016" t="s">
        <v>4</v>
      </c>
      <c r="G67" s="1016" t="s">
        <v>7</v>
      </c>
      <c r="H67" s="1016" t="s">
        <v>36</v>
      </c>
      <c r="I67" s="1007" t="s">
        <v>37</v>
      </c>
      <c r="J67" s="1060" t="s">
        <v>8</v>
      </c>
      <c r="K67" s="1062" t="s">
        <v>38</v>
      </c>
      <c r="L67" s="1063"/>
      <c r="M67" s="1063"/>
    </row>
    <row r="68" spans="2:13" ht="25.5" customHeight="1" x14ac:dyDescent="0.25">
      <c r="B68" s="1015"/>
      <c r="C68" s="1017"/>
      <c r="D68" s="1017"/>
      <c r="E68" s="1017"/>
      <c r="F68" s="1017"/>
      <c r="G68" s="1017"/>
      <c r="H68" s="1017"/>
      <c r="I68" s="1008"/>
      <c r="J68" s="1061"/>
      <c r="K68" s="16" t="s">
        <v>39</v>
      </c>
      <c r="L68" s="16" t="s">
        <v>40</v>
      </c>
      <c r="M68" s="17" t="s">
        <v>41</v>
      </c>
    </row>
    <row r="69" spans="2:13" x14ac:dyDescent="0.25">
      <c r="B69" s="21" t="s">
        <v>42</v>
      </c>
      <c r="C69" s="66" t="s">
        <v>221</v>
      </c>
      <c r="D69" s="20" t="s">
        <v>44</v>
      </c>
      <c r="E69" s="20" t="s">
        <v>45</v>
      </c>
      <c r="F69" s="20" t="s">
        <v>45</v>
      </c>
      <c r="G69" s="21" t="s">
        <v>46</v>
      </c>
      <c r="H69" s="22" t="s">
        <v>68</v>
      </c>
      <c r="I69" s="23">
        <v>4700</v>
      </c>
      <c r="J69" s="21" t="s">
        <v>48</v>
      </c>
      <c r="K69" s="21"/>
      <c r="L69" s="21" t="s">
        <v>21</v>
      </c>
      <c r="M69" s="21"/>
    </row>
    <row r="70" spans="2:13" x14ac:dyDescent="0.25">
      <c r="B70" s="21" t="s">
        <v>42</v>
      </c>
      <c r="C70" s="66" t="s">
        <v>222</v>
      </c>
      <c r="D70" s="20" t="s">
        <v>44</v>
      </c>
      <c r="E70" s="20" t="s">
        <v>45</v>
      </c>
      <c r="F70" s="20" t="s">
        <v>45</v>
      </c>
      <c r="G70" s="21" t="s">
        <v>46</v>
      </c>
      <c r="H70" s="22" t="s">
        <v>70</v>
      </c>
      <c r="I70" s="23">
        <v>800</v>
      </c>
      <c r="J70" s="21" t="s">
        <v>48</v>
      </c>
      <c r="K70" s="21"/>
      <c r="L70" s="21" t="s">
        <v>21</v>
      </c>
      <c r="M70" s="21"/>
    </row>
    <row r="71" spans="2:13" x14ac:dyDescent="0.25">
      <c r="B71" s="21" t="s">
        <v>42</v>
      </c>
      <c r="C71" s="73" t="s">
        <v>223</v>
      </c>
      <c r="D71" s="19" t="s">
        <v>63</v>
      </c>
      <c r="E71" s="20" t="s">
        <v>45</v>
      </c>
      <c r="F71" s="20" t="s">
        <v>45</v>
      </c>
      <c r="G71" s="21" t="s">
        <v>46</v>
      </c>
      <c r="H71" s="22" t="s">
        <v>72</v>
      </c>
      <c r="I71" s="23">
        <v>2100</v>
      </c>
      <c r="J71" s="21" t="s">
        <v>48</v>
      </c>
      <c r="K71" s="21"/>
      <c r="L71" s="21" t="s">
        <v>21</v>
      </c>
      <c r="M71" s="21"/>
    </row>
    <row r="72" spans="2:13" x14ac:dyDescent="0.25">
      <c r="B72" s="21" t="s">
        <v>42</v>
      </c>
      <c r="C72" s="66" t="s">
        <v>146</v>
      </c>
      <c r="D72" s="20" t="s">
        <v>63</v>
      </c>
      <c r="E72" s="20" t="s">
        <v>45</v>
      </c>
      <c r="F72" s="20" t="s">
        <v>45</v>
      </c>
      <c r="G72" s="21" t="s">
        <v>46</v>
      </c>
      <c r="H72" s="22" t="s">
        <v>99</v>
      </c>
      <c r="I72" s="23">
        <v>800</v>
      </c>
      <c r="J72" s="21" t="s">
        <v>48</v>
      </c>
      <c r="K72" s="21"/>
      <c r="L72" s="21" t="s">
        <v>21</v>
      </c>
      <c r="M72" s="21"/>
    </row>
    <row r="73" spans="2:13" x14ac:dyDescent="0.25">
      <c r="B73" s="21" t="s">
        <v>42</v>
      </c>
      <c r="C73" s="73" t="s">
        <v>224</v>
      </c>
      <c r="D73" s="19" t="s">
        <v>19</v>
      </c>
      <c r="E73" s="20" t="s">
        <v>225</v>
      </c>
      <c r="F73" s="20" t="s">
        <v>45</v>
      </c>
      <c r="G73" s="21" t="s">
        <v>46</v>
      </c>
      <c r="H73" s="22" t="s">
        <v>164</v>
      </c>
      <c r="I73" s="23">
        <v>1950</v>
      </c>
      <c r="J73" s="21" t="s">
        <v>48</v>
      </c>
      <c r="K73" s="21"/>
      <c r="L73" s="21" t="s">
        <v>21</v>
      </c>
      <c r="M73" s="21"/>
    </row>
    <row r="74" spans="2:13" x14ac:dyDescent="0.25">
      <c r="B74" s="21" t="s">
        <v>42</v>
      </c>
      <c r="C74" s="73" t="s">
        <v>65</v>
      </c>
      <c r="D74" s="19" t="s">
        <v>66</v>
      </c>
      <c r="E74" s="20" t="s">
        <v>67</v>
      </c>
      <c r="F74" s="20" t="s">
        <v>226</v>
      </c>
      <c r="G74" s="21" t="s">
        <v>46</v>
      </c>
      <c r="H74" s="22" t="s">
        <v>166</v>
      </c>
      <c r="I74" s="23">
        <v>2350</v>
      </c>
      <c r="J74" s="21" t="s">
        <v>48</v>
      </c>
      <c r="K74" s="21"/>
      <c r="L74" s="21" t="s">
        <v>21</v>
      </c>
      <c r="M74" s="21"/>
    </row>
    <row r="75" spans="2:13" x14ac:dyDescent="0.25">
      <c r="B75" s="21" t="s">
        <v>42</v>
      </c>
      <c r="C75" s="73" t="s">
        <v>227</v>
      </c>
      <c r="D75" s="19" t="s">
        <v>56</v>
      </c>
      <c r="E75" s="20" t="s">
        <v>45</v>
      </c>
      <c r="F75" s="20" t="s">
        <v>45</v>
      </c>
      <c r="G75" s="21" t="s">
        <v>46</v>
      </c>
      <c r="H75" s="22" t="s">
        <v>170</v>
      </c>
      <c r="I75" s="23">
        <v>250</v>
      </c>
      <c r="J75" s="21" t="s">
        <v>48</v>
      </c>
      <c r="K75" s="21"/>
      <c r="L75" s="21" t="s">
        <v>21</v>
      </c>
      <c r="M75" s="21"/>
    </row>
    <row r="76" spans="2:13" x14ac:dyDescent="0.25">
      <c r="B76" s="21" t="s">
        <v>42</v>
      </c>
      <c r="C76" s="24" t="s">
        <v>228</v>
      </c>
      <c r="D76" s="19" t="s">
        <v>56</v>
      </c>
      <c r="E76" s="74" t="s">
        <v>45</v>
      </c>
      <c r="F76" s="74" t="s">
        <v>45</v>
      </c>
      <c r="G76" s="21" t="s">
        <v>46</v>
      </c>
      <c r="H76" s="75" t="s">
        <v>173</v>
      </c>
      <c r="I76" s="76">
        <v>1200</v>
      </c>
      <c r="J76" s="21" t="s">
        <v>48</v>
      </c>
      <c r="K76" s="39"/>
      <c r="L76" s="39" t="s">
        <v>21</v>
      </c>
      <c r="M76" s="39"/>
    </row>
    <row r="77" spans="2:13" x14ac:dyDescent="0.25">
      <c r="B77" s="21" t="s">
        <v>42</v>
      </c>
      <c r="C77" s="24" t="s">
        <v>229</v>
      </c>
      <c r="D77" s="19" t="s">
        <v>184</v>
      </c>
      <c r="E77" s="74" t="s">
        <v>45</v>
      </c>
      <c r="F77" s="74" t="s">
        <v>45</v>
      </c>
      <c r="G77" s="21" t="s">
        <v>46</v>
      </c>
      <c r="H77" s="75" t="s">
        <v>179</v>
      </c>
      <c r="I77" s="76">
        <v>600</v>
      </c>
      <c r="J77" s="21" t="s">
        <v>48</v>
      </c>
      <c r="K77" s="39"/>
      <c r="L77" s="39" t="s">
        <v>21</v>
      </c>
      <c r="M77" s="39"/>
    </row>
    <row r="78" spans="2:13" x14ac:dyDescent="0.25">
      <c r="B78" s="21" t="s">
        <v>78</v>
      </c>
      <c r="C78" s="73" t="s">
        <v>230</v>
      </c>
      <c r="D78" s="19" t="s">
        <v>63</v>
      </c>
      <c r="E78" s="20" t="s">
        <v>45</v>
      </c>
      <c r="F78" s="20" t="s">
        <v>45</v>
      </c>
      <c r="G78" s="21" t="s">
        <v>46</v>
      </c>
      <c r="H78" s="22" t="s">
        <v>231</v>
      </c>
      <c r="I78" s="23">
        <v>650</v>
      </c>
      <c r="J78" s="21" t="s">
        <v>48</v>
      </c>
      <c r="K78" s="21"/>
      <c r="L78" s="21"/>
      <c r="M78" s="21"/>
    </row>
    <row r="79" spans="2:13" x14ac:dyDescent="0.25">
      <c r="B79" s="77"/>
      <c r="C79" s="78" t="s">
        <v>178</v>
      </c>
      <c r="D79" s="79"/>
      <c r="E79" s="80"/>
      <c r="F79" s="80"/>
      <c r="G79" s="21" t="s">
        <v>46</v>
      </c>
      <c r="H79" s="81"/>
      <c r="I79" s="82"/>
      <c r="J79" s="21"/>
      <c r="K79" s="77"/>
      <c r="L79" s="77"/>
      <c r="M79" s="77"/>
    </row>
    <row r="80" spans="2:13" x14ac:dyDescent="0.25">
      <c r="B80" s="21" t="s">
        <v>42</v>
      </c>
      <c r="C80" s="73" t="s">
        <v>52</v>
      </c>
      <c r="D80" s="20" t="s">
        <v>44</v>
      </c>
      <c r="E80" s="20" t="s">
        <v>45</v>
      </c>
      <c r="F80" s="20" t="s">
        <v>45</v>
      </c>
      <c r="G80" s="21" t="s">
        <v>46</v>
      </c>
      <c r="H80" s="22" t="s">
        <v>47</v>
      </c>
      <c r="I80" s="23">
        <v>5200</v>
      </c>
      <c r="J80" s="21" t="s">
        <v>48</v>
      </c>
      <c r="K80" s="21"/>
      <c r="L80" s="21" t="s">
        <v>21</v>
      </c>
      <c r="M80" s="21"/>
    </row>
    <row r="81" spans="2:13" x14ac:dyDescent="0.25">
      <c r="B81" s="21" t="s">
        <v>42</v>
      </c>
      <c r="C81" s="73" t="s">
        <v>232</v>
      </c>
      <c r="D81" s="20" t="s">
        <v>44</v>
      </c>
      <c r="E81" s="20" t="s">
        <v>45</v>
      </c>
      <c r="F81" s="20" t="s">
        <v>45</v>
      </c>
      <c r="G81" s="21" t="s">
        <v>46</v>
      </c>
      <c r="H81" s="22" t="s">
        <v>51</v>
      </c>
      <c r="I81" s="23">
        <v>300</v>
      </c>
      <c r="J81" s="21" t="s">
        <v>48</v>
      </c>
      <c r="K81" s="21"/>
      <c r="L81" s="21"/>
      <c r="M81" s="21" t="s">
        <v>21</v>
      </c>
    </row>
    <row r="82" spans="2:13" x14ac:dyDescent="0.25">
      <c r="B82" s="21" t="s">
        <v>42</v>
      </c>
      <c r="C82" s="73" t="s">
        <v>69</v>
      </c>
      <c r="D82" s="20" t="s">
        <v>63</v>
      </c>
      <c r="E82" s="20" t="s">
        <v>45</v>
      </c>
      <c r="F82" s="20" t="s">
        <v>45</v>
      </c>
      <c r="G82" s="21" t="s">
        <v>46</v>
      </c>
      <c r="H82" s="22" t="s">
        <v>53</v>
      </c>
      <c r="I82" s="23">
        <v>100</v>
      </c>
      <c r="J82" s="21" t="s">
        <v>48</v>
      </c>
      <c r="K82" s="21"/>
      <c r="L82" s="21" t="s">
        <v>21</v>
      </c>
      <c r="M82" s="21"/>
    </row>
    <row r="83" spans="2:13" x14ac:dyDescent="0.25">
      <c r="B83" s="21" t="s">
        <v>42</v>
      </c>
      <c r="C83" s="73" t="s">
        <v>233</v>
      </c>
      <c r="D83" s="20" t="s">
        <v>63</v>
      </c>
      <c r="E83" s="20" t="s">
        <v>45</v>
      </c>
      <c r="F83" s="20" t="s">
        <v>45</v>
      </c>
      <c r="G83" s="21" t="s">
        <v>46</v>
      </c>
      <c r="H83" s="22" t="s">
        <v>153</v>
      </c>
      <c r="I83" s="23">
        <v>800</v>
      </c>
      <c r="J83" s="21" t="s">
        <v>48</v>
      </c>
      <c r="K83" s="21"/>
      <c r="L83" s="21" t="s">
        <v>21</v>
      </c>
      <c r="M83" s="21"/>
    </row>
    <row r="84" spans="2:13" x14ac:dyDescent="0.25">
      <c r="B84" s="21" t="s">
        <v>42</v>
      </c>
      <c r="C84" s="73" t="s">
        <v>223</v>
      </c>
      <c r="D84" s="20" t="s">
        <v>63</v>
      </c>
      <c r="E84" s="20" t="s">
        <v>45</v>
      </c>
      <c r="F84" s="20" t="s">
        <v>45</v>
      </c>
      <c r="G84" s="21" t="s">
        <v>46</v>
      </c>
      <c r="H84" s="22" t="s">
        <v>60</v>
      </c>
      <c r="I84" s="23">
        <v>2100</v>
      </c>
      <c r="J84" s="21" t="s">
        <v>48</v>
      </c>
      <c r="K84" s="21"/>
      <c r="L84" s="21"/>
      <c r="M84" s="21" t="s">
        <v>21</v>
      </c>
    </row>
    <row r="85" spans="2:13" x14ac:dyDescent="0.25">
      <c r="B85" s="21" t="s">
        <v>42</v>
      </c>
      <c r="C85" s="24" t="s">
        <v>234</v>
      </c>
      <c r="D85" s="19" t="s">
        <v>66</v>
      </c>
      <c r="E85" s="74" t="s">
        <v>67</v>
      </c>
      <c r="F85" s="74" t="s">
        <v>235</v>
      </c>
      <c r="G85" s="21" t="s">
        <v>46</v>
      </c>
      <c r="H85" s="75" t="s">
        <v>61</v>
      </c>
      <c r="I85" s="76">
        <v>2350</v>
      </c>
      <c r="J85" s="21" t="s">
        <v>48</v>
      </c>
      <c r="K85" s="39"/>
      <c r="L85" s="39" t="s">
        <v>21</v>
      </c>
      <c r="M85" s="39"/>
    </row>
    <row r="86" spans="2:13" x14ac:dyDescent="0.25">
      <c r="B86" s="77"/>
      <c r="C86" s="78" t="s">
        <v>236</v>
      </c>
      <c r="D86" s="79"/>
      <c r="E86" s="80"/>
      <c r="F86" s="80"/>
      <c r="G86" s="21" t="s">
        <v>46</v>
      </c>
      <c r="H86" s="77"/>
      <c r="I86" s="82"/>
      <c r="J86" s="21"/>
      <c r="K86" s="77"/>
      <c r="L86" s="77"/>
      <c r="M86" s="77"/>
    </row>
    <row r="87" spans="2:13" x14ac:dyDescent="0.25">
      <c r="B87" s="21" t="s">
        <v>42</v>
      </c>
      <c r="C87" s="73" t="s">
        <v>237</v>
      </c>
      <c r="D87" s="20" t="s">
        <v>63</v>
      </c>
      <c r="E87" s="20" t="s">
        <v>45</v>
      </c>
      <c r="F87" s="20" t="s">
        <v>45</v>
      </c>
      <c r="G87" s="21" t="s">
        <v>46</v>
      </c>
      <c r="H87" s="21"/>
      <c r="I87" s="23">
        <v>1250</v>
      </c>
      <c r="J87" s="21" t="s">
        <v>48</v>
      </c>
      <c r="K87" s="21" t="s">
        <v>21</v>
      </c>
      <c r="L87" s="21"/>
      <c r="M87" s="21"/>
    </row>
    <row r="88" spans="2:13" x14ac:dyDescent="0.25">
      <c r="B88" s="21" t="s">
        <v>238</v>
      </c>
      <c r="C88" s="73" t="s">
        <v>239</v>
      </c>
      <c r="D88" s="20" t="s">
        <v>63</v>
      </c>
      <c r="E88" s="20" t="s">
        <v>45</v>
      </c>
      <c r="F88" s="20" t="s">
        <v>45</v>
      </c>
      <c r="G88" s="21" t="s">
        <v>46</v>
      </c>
      <c r="H88" s="22" t="s">
        <v>240</v>
      </c>
      <c r="I88" s="23">
        <v>800</v>
      </c>
      <c r="J88" s="21" t="s">
        <v>48</v>
      </c>
      <c r="K88" s="21" t="s">
        <v>21</v>
      </c>
      <c r="L88" s="21"/>
      <c r="M88" s="21"/>
    </row>
    <row r="89" spans="2:13" x14ac:dyDescent="0.25">
      <c r="B89" s="21" t="s">
        <v>42</v>
      </c>
      <c r="C89" s="24" t="s">
        <v>241</v>
      </c>
      <c r="D89" s="19" t="s">
        <v>184</v>
      </c>
      <c r="E89" s="74" t="s">
        <v>45</v>
      </c>
      <c r="F89" s="74" t="s">
        <v>45</v>
      </c>
      <c r="G89" s="21" t="s">
        <v>46</v>
      </c>
      <c r="H89" s="39"/>
      <c r="I89" s="76">
        <v>250</v>
      </c>
      <c r="J89" s="21" t="s">
        <v>48</v>
      </c>
      <c r="K89" s="39"/>
      <c r="L89" s="39" t="s">
        <v>21</v>
      </c>
      <c r="M89" s="39"/>
    </row>
    <row r="90" spans="2:13" x14ac:dyDescent="0.25">
      <c r="B90" s="21" t="s">
        <v>42</v>
      </c>
      <c r="C90" s="24" t="s">
        <v>65</v>
      </c>
      <c r="D90" s="19" t="s">
        <v>66</v>
      </c>
      <c r="E90" s="74" t="s">
        <v>67</v>
      </c>
      <c r="F90" s="74" t="s">
        <v>235</v>
      </c>
      <c r="G90" s="21" t="s">
        <v>46</v>
      </c>
      <c r="H90" s="39"/>
      <c r="I90" s="76">
        <v>2150</v>
      </c>
      <c r="J90" s="21" t="s">
        <v>48</v>
      </c>
      <c r="K90" s="39"/>
      <c r="L90" s="39" t="s">
        <v>21</v>
      </c>
      <c r="M90" s="39"/>
    </row>
    <row r="91" spans="2:13" x14ac:dyDescent="0.25">
      <c r="B91" s="21"/>
      <c r="C91" s="24"/>
      <c r="D91" s="19"/>
      <c r="E91" s="74"/>
      <c r="F91" s="74"/>
      <c r="G91" s="21"/>
      <c r="H91" s="39"/>
      <c r="I91" s="849">
        <f>SUM(I69:I90)</f>
        <v>30700</v>
      </c>
      <c r="J91" s="21"/>
      <c r="K91" s="39"/>
      <c r="L91" s="39"/>
      <c r="M91" s="39"/>
    </row>
    <row r="92" spans="2:13" ht="15" customHeight="1" x14ac:dyDescent="0.25">
      <c r="B92" s="1068" t="s">
        <v>73</v>
      </c>
      <c r="C92" s="1068"/>
      <c r="D92" s="1068"/>
      <c r="E92" s="1068"/>
      <c r="F92" s="1068"/>
      <c r="G92" s="1069" t="s">
        <v>23</v>
      </c>
      <c r="H92" s="1069"/>
      <c r="I92" s="1069"/>
      <c r="J92" s="1069"/>
      <c r="K92" s="1069"/>
      <c r="L92" s="1069"/>
      <c r="M92" s="1069"/>
    </row>
    <row r="93" spans="2:13" x14ac:dyDescent="0.25">
      <c r="B93" s="1068"/>
      <c r="C93" s="1068"/>
      <c r="D93" s="1068"/>
      <c r="E93" s="1068"/>
      <c r="F93" s="1068"/>
      <c r="G93" s="1069"/>
      <c r="H93" s="1069"/>
      <c r="I93" s="1069"/>
      <c r="J93" s="1069"/>
      <c r="K93" s="1069"/>
      <c r="L93" s="1069"/>
      <c r="M93" s="1069"/>
    </row>
    <row r="94" spans="2:13" x14ac:dyDescent="0.25">
      <c r="B94" s="1068"/>
      <c r="C94" s="1068"/>
      <c r="D94" s="1068"/>
      <c r="E94" s="1068"/>
      <c r="F94" s="1068"/>
      <c r="G94" s="1069"/>
      <c r="H94" s="1069"/>
      <c r="I94" s="1069"/>
      <c r="J94" s="1069"/>
      <c r="K94" s="1069"/>
      <c r="L94" s="1069"/>
      <c r="M94" s="1069"/>
    </row>
    <row r="95" spans="2:13" x14ac:dyDescent="0.25">
      <c r="B95" s="1068"/>
      <c r="C95" s="1068"/>
      <c r="D95" s="1068"/>
      <c r="E95" s="1068"/>
      <c r="F95" s="1068"/>
      <c r="G95" s="1069"/>
      <c r="H95" s="1069"/>
      <c r="I95" s="1069"/>
      <c r="J95" s="1069"/>
      <c r="K95" s="1069"/>
      <c r="L95" s="1069"/>
      <c r="M95" s="1069"/>
    </row>
    <row r="96" spans="2:13" x14ac:dyDescent="0.25">
      <c r="B96" s="31"/>
      <c r="C96" s="31"/>
      <c r="D96" s="31"/>
      <c r="E96" s="31"/>
      <c r="F96" s="31"/>
      <c r="G96" s="31"/>
      <c r="H96" s="31"/>
      <c r="I96" s="32"/>
      <c r="J96" s="31"/>
      <c r="K96" s="31"/>
      <c r="L96" s="31"/>
      <c r="M96" s="31"/>
    </row>
    <row r="97" spans="6:13" x14ac:dyDescent="0.25">
      <c r="I97" s="12"/>
    </row>
    <row r="98" spans="6:13" x14ac:dyDescent="0.25">
      <c r="I98" s="12"/>
    </row>
    <row r="99" spans="6:13" x14ac:dyDescent="0.25">
      <c r="I99" s="12"/>
    </row>
    <row r="103" spans="6:13" x14ac:dyDescent="0.25">
      <c r="F103" s="83"/>
      <c r="G103" s="83"/>
      <c r="H103" s="83"/>
      <c r="I103" s="83"/>
      <c r="J103" s="83"/>
      <c r="K103" s="83"/>
      <c r="L103" s="83"/>
      <c r="M103" s="83"/>
    </row>
    <row r="104" spans="6:13" x14ac:dyDescent="0.25">
      <c r="F104" s="83"/>
      <c r="G104" s="83"/>
      <c r="H104" s="83"/>
      <c r="I104" s="83"/>
      <c r="J104" s="83"/>
      <c r="K104" s="83"/>
      <c r="L104" s="83"/>
      <c r="M104" s="83"/>
    </row>
    <row r="105" spans="6:13" x14ac:dyDescent="0.25">
      <c r="F105" s="83"/>
      <c r="G105" s="83"/>
      <c r="H105" s="83"/>
      <c r="I105" s="83"/>
      <c r="J105" s="83"/>
      <c r="K105" s="83"/>
      <c r="L105" s="83"/>
      <c r="M105" s="83"/>
    </row>
    <row r="106" spans="6:13" x14ac:dyDescent="0.25">
      <c r="F106" s="83"/>
      <c r="G106" s="83"/>
      <c r="H106" s="83"/>
      <c r="I106" s="83"/>
      <c r="J106" s="83"/>
      <c r="K106" s="83"/>
      <c r="L106" s="83"/>
      <c r="M106" s="83"/>
    </row>
  </sheetData>
  <mergeCells count="42">
    <mergeCell ref="N4:O4"/>
    <mergeCell ref="N3:O3"/>
    <mergeCell ref="J67:J68"/>
    <mergeCell ref="K67:M67"/>
    <mergeCell ref="B92:F95"/>
    <mergeCell ref="G92:M95"/>
    <mergeCell ref="B50:E53"/>
    <mergeCell ref="F50:M53"/>
    <mergeCell ref="B67:B68"/>
    <mergeCell ref="C67:C68"/>
    <mergeCell ref="D67:D68"/>
    <mergeCell ref="E67:E68"/>
    <mergeCell ref="F67:F68"/>
    <mergeCell ref="G67:G68"/>
    <mergeCell ref="H67:H68"/>
    <mergeCell ref="I67:I68"/>
    <mergeCell ref="F32:F33"/>
    <mergeCell ref="G32:G33"/>
    <mergeCell ref="H32:H33"/>
    <mergeCell ref="I32:I33"/>
    <mergeCell ref="J32:J33"/>
    <mergeCell ref="B22:E22"/>
    <mergeCell ref="B23:E23"/>
    <mergeCell ref="B32:B33"/>
    <mergeCell ref="C32:C33"/>
    <mergeCell ref="D32:D33"/>
    <mergeCell ref="E32:E33"/>
    <mergeCell ref="I34:I36"/>
    <mergeCell ref="H10:H11"/>
    <mergeCell ref="I10:I11"/>
    <mergeCell ref="J10:J11"/>
    <mergeCell ref="K10:M10"/>
    <mergeCell ref="K32:M32"/>
    <mergeCell ref="B21:E21"/>
    <mergeCell ref="B13:F16"/>
    <mergeCell ref="G13:M16"/>
    <mergeCell ref="B10:B11"/>
    <mergeCell ref="C10:C11"/>
    <mergeCell ref="D10:D11"/>
    <mergeCell ref="E10:E11"/>
    <mergeCell ref="F10:F11"/>
    <mergeCell ref="G10:G11"/>
  </mergeCells>
  <pageMargins left="0.7" right="0.7" top="0.75" bottom="0.75" header="0.3" footer="0.3"/>
  <pageSetup paperSize="5" orientation="landscape" horizontalDpi="4294967293" verticalDpi="4294967293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9:S21"/>
  <sheetViews>
    <sheetView topLeftCell="B1" zoomScale="70" zoomScaleNormal="70" workbookViewId="0">
      <selection activeCell="R42" sqref="R42"/>
    </sheetView>
  </sheetViews>
  <sheetFormatPr baseColWidth="10" defaultRowHeight="15" x14ac:dyDescent="0.25"/>
  <cols>
    <col min="12" max="12" width="15" bestFit="1" customWidth="1"/>
    <col min="15" max="15" width="21.42578125" customWidth="1"/>
  </cols>
  <sheetData>
    <row r="19" spans="4:19" x14ac:dyDescent="0.25">
      <c r="D19" s="291"/>
      <c r="S19" s="291"/>
    </row>
    <row r="20" spans="4:19" x14ac:dyDescent="0.25">
      <c r="D20" s="291"/>
      <c r="S20" s="291"/>
    </row>
    <row r="21" spans="4:19" x14ac:dyDescent="0.25">
      <c r="D21" s="290"/>
      <c r="S21" s="284"/>
    </row>
  </sheetData>
  <pageMargins left="0.7" right="0.7" top="0.75" bottom="0.75" header="0.3" footer="0.3"/>
  <pageSetup paperSize="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3:P267"/>
  <sheetViews>
    <sheetView zoomScale="110" zoomScaleNormal="110" workbookViewId="0">
      <selection activeCell="P238" sqref="P238"/>
    </sheetView>
  </sheetViews>
  <sheetFormatPr baseColWidth="10" defaultRowHeight="15" x14ac:dyDescent="0.25"/>
  <cols>
    <col min="1" max="1" width="4.85546875" customWidth="1"/>
    <col min="2" max="2" width="12.28515625" customWidth="1"/>
    <col min="3" max="3" width="44.140625" customWidth="1"/>
    <col min="4" max="4" width="11.42578125" bestFit="1" customWidth="1"/>
    <col min="5" max="5" width="10.28515625" bestFit="1" customWidth="1"/>
    <col min="6" max="6" width="15.140625" bestFit="1" customWidth="1"/>
    <col min="7" max="7" width="6.7109375" bestFit="1" customWidth="1"/>
    <col min="8" max="8" width="9" bestFit="1" customWidth="1"/>
    <col min="9" max="9" width="10" bestFit="1" customWidth="1"/>
    <col min="10" max="10" width="11.140625" customWidth="1"/>
    <col min="11" max="11" width="7.42578125" style="11" customWidth="1"/>
    <col min="12" max="12" width="8.28515625" style="11" customWidth="1"/>
    <col min="13" max="13" width="6.85546875" style="11" customWidth="1"/>
  </cols>
  <sheetData>
    <row r="3" spans="2:16" ht="14.45" customHeight="1" x14ac:dyDescent="0.25"/>
    <row r="4" spans="2:16" ht="72" customHeight="1" thickBot="1" x14ac:dyDescent="0.3"/>
    <row r="5" spans="2:16" s="238" customFormat="1" ht="19.149999999999999" customHeight="1" thickTop="1" thickBot="1" x14ac:dyDescent="0.25">
      <c r="B5" s="1014" t="s">
        <v>74</v>
      </c>
      <c r="C5" s="1016" t="s">
        <v>35</v>
      </c>
      <c r="D5" s="1016" t="s">
        <v>6</v>
      </c>
      <c r="E5" s="1016" t="s">
        <v>3</v>
      </c>
      <c r="F5" s="1016" t="s">
        <v>4</v>
      </c>
      <c r="G5" s="1016" t="s">
        <v>7</v>
      </c>
      <c r="H5" s="1242" t="s">
        <v>36</v>
      </c>
      <c r="I5" s="1234" t="s">
        <v>75</v>
      </c>
      <c r="J5" s="1237" t="s">
        <v>8</v>
      </c>
      <c r="K5" s="1062" t="s">
        <v>38</v>
      </c>
      <c r="L5" s="1063"/>
      <c r="M5" s="1190"/>
    </row>
    <row r="6" spans="2:16" s="238" customFormat="1" ht="18" x14ac:dyDescent="0.2">
      <c r="B6" s="1144"/>
      <c r="C6" s="1120"/>
      <c r="D6" s="1120"/>
      <c r="E6" s="1120"/>
      <c r="F6" s="1120"/>
      <c r="G6" s="1120"/>
      <c r="H6" s="1243"/>
      <c r="I6" s="1235"/>
      <c r="J6" s="1238"/>
      <c r="K6" s="302" t="s">
        <v>39</v>
      </c>
      <c r="L6" s="302" t="s">
        <v>40</v>
      </c>
      <c r="M6" s="302" t="s">
        <v>41</v>
      </c>
      <c r="P6" s="668" t="s">
        <v>1845</v>
      </c>
    </row>
    <row r="7" spans="2:16" ht="14.45" customHeight="1" thickBot="1" x14ac:dyDescent="0.3">
      <c r="B7" s="1240"/>
      <c r="C7" s="1241"/>
      <c r="D7" s="1241"/>
      <c r="E7" s="1241"/>
      <c r="F7" s="1241"/>
      <c r="G7" s="1241"/>
      <c r="H7" s="1241"/>
      <c r="I7" s="1241"/>
      <c r="J7" s="1241"/>
      <c r="K7" s="1241"/>
      <c r="L7" s="1241"/>
      <c r="M7" s="1241"/>
      <c r="P7" s="670">
        <f>I15+I52+I87+I119+I151+I185+I215</f>
        <v>764574.7</v>
      </c>
    </row>
    <row r="8" spans="2:16" s="57" customFormat="1" ht="22.5" x14ac:dyDescent="0.2">
      <c r="B8" s="295" t="s">
        <v>42</v>
      </c>
      <c r="C8" s="299" t="s">
        <v>854</v>
      </c>
      <c r="D8" s="299" t="s">
        <v>853</v>
      </c>
      <c r="E8" s="297" t="s">
        <v>895</v>
      </c>
      <c r="F8" s="299" t="s">
        <v>894</v>
      </c>
      <c r="G8" s="295" t="s">
        <v>46</v>
      </c>
      <c r="H8" s="283" t="s">
        <v>46</v>
      </c>
      <c r="I8" s="313">
        <v>64800</v>
      </c>
      <c r="J8" s="77" t="s">
        <v>48</v>
      </c>
      <c r="K8" s="283"/>
      <c r="L8" s="283"/>
      <c r="M8" s="283" t="s">
        <v>21</v>
      </c>
    </row>
    <row r="9" spans="2:16" s="57" customFormat="1" ht="11.25" x14ac:dyDescent="0.2">
      <c r="B9" s="295" t="s">
        <v>42</v>
      </c>
      <c r="C9" s="297" t="s">
        <v>851</v>
      </c>
      <c r="D9" s="297" t="s">
        <v>46</v>
      </c>
      <c r="E9" s="297" t="s">
        <v>893</v>
      </c>
      <c r="F9" s="297" t="s">
        <v>45</v>
      </c>
      <c r="G9" s="295" t="s">
        <v>46</v>
      </c>
      <c r="H9" s="283" t="s">
        <v>46</v>
      </c>
      <c r="I9" s="296">
        <v>2520</v>
      </c>
      <c r="J9" s="77" t="s">
        <v>48</v>
      </c>
      <c r="K9" s="283"/>
      <c r="L9" s="283"/>
      <c r="M9" s="283" t="s">
        <v>21</v>
      </c>
    </row>
    <row r="10" spans="2:16" s="57" customFormat="1" ht="11.25" x14ac:dyDescent="0.2">
      <c r="B10" s="295" t="s">
        <v>42</v>
      </c>
      <c r="C10" s="298" t="s">
        <v>851</v>
      </c>
      <c r="D10" s="297" t="s">
        <v>46</v>
      </c>
      <c r="E10" s="297" t="s">
        <v>869</v>
      </c>
      <c r="F10" s="297" t="s">
        <v>892</v>
      </c>
      <c r="G10" s="295" t="s">
        <v>46</v>
      </c>
      <c r="H10" s="283" t="s">
        <v>46</v>
      </c>
      <c r="I10" s="296">
        <v>2380.5</v>
      </c>
      <c r="J10" s="77" t="s">
        <v>48</v>
      </c>
      <c r="K10" s="283"/>
      <c r="L10" s="283"/>
      <c r="M10" s="283" t="s">
        <v>21</v>
      </c>
    </row>
    <row r="11" spans="2:16" s="57" customFormat="1" ht="11.25" x14ac:dyDescent="0.2">
      <c r="B11" s="295" t="s">
        <v>42</v>
      </c>
      <c r="C11" s="298" t="s">
        <v>849</v>
      </c>
      <c r="D11" s="297" t="s">
        <v>212</v>
      </c>
      <c r="E11" s="297" t="s">
        <v>848</v>
      </c>
      <c r="F11" s="297" t="s">
        <v>891</v>
      </c>
      <c r="G11" s="295" t="s">
        <v>46</v>
      </c>
      <c r="H11" s="283" t="s">
        <v>46</v>
      </c>
      <c r="I11" s="296">
        <v>5112</v>
      </c>
      <c r="J11" s="77" t="s">
        <v>48</v>
      </c>
      <c r="K11" s="283"/>
      <c r="L11" s="283"/>
      <c r="M11" s="283" t="s">
        <v>21</v>
      </c>
    </row>
    <row r="12" spans="2:16" s="57" customFormat="1" ht="11.25" x14ac:dyDescent="0.2">
      <c r="B12" s="295" t="s">
        <v>42</v>
      </c>
      <c r="C12" s="297" t="s">
        <v>849</v>
      </c>
      <c r="D12" s="297" t="s">
        <v>212</v>
      </c>
      <c r="E12" s="297" t="s">
        <v>870</v>
      </c>
      <c r="F12" s="297" t="s">
        <v>45</v>
      </c>
      <c r="G12" s="295" t="s">
        <v>46</v>
      </c>
      <c r="H12" s="283" t="s">
        <v>46</v>
      </c>
      <c r="I12" s="296">
        <v>4040</v>
      </c>
      <c r="J12" s="77" t="s">
        <v>48</v>
      </c>
      <c r="K12" s="283"/>
      <c r="L12" s="283"/>
      <c r="M12" s="283" t="s">
        <v>21</v>
      </c>
    </row>
    <row r="13" spans="2:16" s="57" customFormat="1" ht="11.25" x14ac:dyDescent="0.2">
      <c r="B13" s="295" t="s">
        <v>49</v>
      </c>
      <c r="C13" s="297" t="s">
        <v>847</v>
      </c>
      <c r="D13" s="297" t="s">
        <v>63</v>
      </c>
      <c r="E13" s="297" t="s">
        <v>860</v>
      </c>
      <c r="F13" s="297" t="s">
        <v>45</v>
      </c>
      <c r="G13" s="295" t="s">
        <v>46</v>
      </c>
      <c r="H13" s="283" t="s">
        <v>46</v>
      </c>
      <c r="I13" s="296">
        <v>6742.5</v>
      </c>
      <c r="J13" s="77" t="s">
        <v>48</v>
      </c>
      <c r="K13" s="283"/>
      <c r="L13" s="283"/>
      <c r="M13" s="283" t="s">
        <v>21</v>
      </c>
    </row>
    <row r="14" spans="2:16" s="57" customFormat="1" ht="12" thickBot="1" x14ac:dyDescent="0.25">
      <c r="B14" s="312" t="s">
        <v>78</v>
      </c>
      <c r="C14" s="145" t="s">
        <v>890</v>
      </c>
      <c r="D14" s="298" t="s">
        <v>63</v>
      </c>
      <c r="E14" s="298" t="s">
        <v>860</v>
      </c>
      <c r="F14" s="298" t="s">
        <v>45</v>
      </c>
      <c r="G14" s="312" t="s">
        <v>46</v>
      </c>
      <c r="H14" s="283" t="s">
        <v>46</v>
      </c>
      <c r="I14" s="630">
        <v>28800</v>
      </c>
      <c r="J14" s="77" t="s">
        <v>48</v>
      </c>
      <c r="K14" s="283"/>
      <c r="L14" s="283"/>
      <c r="M14" s="283" t="s">
        <v>21</v>
      </c>
    </row>
    <row r="15" spans="2:16" s="57" customFormat="1" ht="12" thickBot="1" x14ac:dyDescent="0.25">
      <c r="B15" s="624"/>
      <c r="C15" s="549"/>
      <c r="D15" s="625"/>
      <c r="E15" s="626"/>
      <c r="F15" s="625"/>
      <c r="G15" s="627"/>
      <c r="H15" s="628"/>
      <c r="I15" s="631">
        <f>SUM(I8:I14)</f>
        <v>114395</v>
      </c>
      <c r="J15" s="553"/>
      <c r="K15" s="628"/>
      <c r="L15" s="628"/>
      <c r="M15" s="629"/>
    </row>
    <row r="16" spans="2:16" s="57" customFormat="1" ht="12.6" customHeight="1" x14ac:dyDescent="0.2">
      <c r="B16" s="1181" t="s">
        <v>73</v>
      </c>
      <c r="C16" s="1182"/>
      <c r="D16" s="1182"/>
      <c r="E16" s="1183"/>
      <c r="F16" s="998" t="s">
        <v>23</v>
      </c>
      <c r="G16" s="998"/>
      <c r="H16" s="998"/>
      <c r="I16" s="1001"/>
      <c r="J16" s="998"/>
      <c r="K16" s="998"/>
      <c r="L16" s="998"/>
      <c r="M16" s="999"/>
    </row>
    <row r="17" spans="2:13" s="57" customFormat="1" ht="12.6" customHeight="1" x14ac:dyDescent="0.2">
      <c r="B17" s="1184"/>
      <c r="C17" s="1185"/>
      <c r="D17" s="1185"/>
      <c r="E17" s="1186"/>
      <c r="F17" s="1001"/>
      <c r="G17" s="1001"/>
      <c r="H17" s="1001"/>
      <c r="I17" s="1001"/>
      <c r="J17" s="1001"/>
      <c r="K17" s="1001"/>
      <c r="L17" s="1001"/>
      <c r="M17" s="1002"/>
    </row>
    <row r="18" spans="2:13" s="57" customFormat="1" ht="13.5" customHeight="1" x14ac:dyDescent="0.2">
      <c r="B18" s="1184"/>
      <c r="C18" s="1185"/>
      <c r="D18" s="1185"/>
      <c r="E18" s="1186"/>
      <c r="F18" s="1001"/>
      <c r="G18" s="1001"/>
      <c r="H18" s="1001"/>
      <c r="I18" s="1001"/>
      <c r="J18" s="1001"/>
      <c r="K18" s="1001"/>
      <c r="L18" s="1001"/>
      <c r="M18" s="1002"/>
    </row>
    <row r="19" spans="2:13" s="57" customFormat="1" ht="13.5" customHeight="1" x14ac:dyDescent="0.2">
      <c r="B19" s="1187"/>
      <c r="C19" s="1188"/>
      <c r="D19" s="1188"/>
      <c r="E19" s="1189"/>
      <c r="F19" s="1004"/>
      <c r="G19" s="1004"/>
      <c r="H19" s="1004"/>
      <c r="I19" s="1004"/>
      <c r="J19" s="1004"/>
      <c r="K19" s="1004"/>
      <c r="L19" s="1004"/>
      <c r="M19" s="1005"/>
    </row>
    <row r="20" spans="2:13" s="57" customFormat="1" ht="13.5" customHeight="1" x14ac:dyDescent="0.2">
      <c r="B20" s="311"/>
      <c r="C20" s="273"/>
      <c r="D20" s="311"/>
      <c r="E20" s="311"/>
      <c r="F20" s="311"/>
      <c r="G20" s="311"/>
      <c r="H20" s="311"/>
      <c r="I20" s="311"/>
      <c r="J20" s="311"/>
      <c r="K20" s="310"/>
      <c r="L20" s="310"/>
      <c r="M20" s="310"/>
    </row>
    <row r="21" spans="2:13" s="57" customFormat="1" ht="13.5" customHeight="1" x14ac:dyDescent="0.2">
      <c r="B21" s="311"/>
      <c r="C21" s="273"/>
      <c r="D21" s="311"/>
      <c r="E21" s="311"/>
      <c r="F21" s="311"/>
      <c r="G21" s="311"/>
      <c r="H21" s="311"/>
      <c r="I21" s="311"/>
      <c r="J21" s="311"/>
      <c r="K21" s="310"/>
      <c r="L21" s="310"/>
      <c r="M21" s="310"/>
    </row>
    <row r="22" spans="2:13" s="57" customFormat="1" ht="13.5" customHeight="1" x14ac:dyDescent="0.2">
      <c r="B22" s="311"/>
      <c r="C22" s="273"/>
      <c r="D22" s="311"/>
      <c r="E22" s="311"/>
      <c r="F22" s="311"/>
      <c r="G22" s="311"/>
      <c r="H22" s="311"/>
      <c r="I22" s="311"/>
      <c r="J22" s="311"/>
      <c r="K22" s="310"/>
      <c r="L22" s="310"/>
      <c r="M22" s="310"/>
    </row>
    <row r="23" spans="2:13" s="57" customFormat="1" ht="13.5" customHeight="1" x14ac:dyDescent="0.2">
      <c r="B23" s="311"/>
      <c r="C23" s="273"/>
      <c r="D23" s="311"/>
      <c r="E23" s="311"/>
      <c r="F23" s="311"/>
      <c r="G23" s="311"/>
      <c r="H23" s="311"/>
      <c r="I23" s="311"/>
      <c r="J23" s="311"/>
      <c r="K23" s="310"/>
      <c r="L23" s="310"/>
      <c r="M23" s="310"/>
    </row>
    <row r="24" spans="2:13" s="57" customFormat="1" ht="13.5" customHeight="1" x14ac:dyDescent="0.2">
      <c r="B24" s="311"/>
      <c r="C24" s="273"/>
      <c r="D24" s="311"/>
      <c r="E24" s="311"/>
      <c r="F24" s="311"/>
      <c r="G24" s="311"/>
      <c r="H24" s="311"/>
      <c r="I24" s="311"/>
      <c r="J24" s="311"/>
      <c r="K24" s="310"/>
      <c r="L24" s="310"/>
      <c r="M24" s="310"/>
    </row>
    <row r="25" spans="2:13" s="57" customFormat="1" ht="13.5" customHeight="1" x14ac:dyDescent="0.2">
      <c r="B25" s="311"/>
      <c r="C25" s="273"/>
      <c r="D25" s="311"/>
      <c r="E25" s="311"/>
      <c r="F25" s="311"/>
      <c r="G25" s="311"/>
      <c r="H25" s="311"/>
      <c r="I25" s="311"/>
      <c r="J25" s="311"/>
      <c r="K25" s="310"/>
      <c r="L25" s="310"/>
      <c r="M25" s="310"/>
    </row>
    <row r="26" spans="2:13" s="57" customFormat="1" ht="13.5" customHeight="1" x14ac:dyDescent="0.2">
      <c r="B26" s="311"/>
      <c r="C26" s="273"/>
      <c r="D26" s="311"/>
      <c r="E26" s="311"/>
      <c r="F26" s="311"/>
      <c r="G26" s="311"/>
      <c r="H26" s="311"/>
      <c r="I26" s="311"/>
      <c r="J26" s="311"/>
      <c r="K26" s="310"/>
      <c r="L26" s="310"/>
      <c r="M26" s="310"/>
    </row>
    <row r="27" spans="2:13" s="57" customFormat="1" ht="13.5" customHeight="1" x14ac:dyDescent="0.2">
      <c r="B27" s="311"/>
      <c r="C27" s="273"/>
      <c r="D27" s="311"/>
      <c r="E27" s="311"/>
      <c r="F27" s="311"/>
      <c r="G27" s="311"/>
      <c r="H27" s="311"/>
      <c r="I27" s="311"/>
      <c r="J27" s="311"/>
      <c r="K27" s="310"/>
      <c r="L27" s="310"/>
      <c r="M27" s="310"/>
    </row>
    <row r="28" spans="2:13" s="57" customFormat="1" ht="13.5" customHeight="1" x14ac:dyDescent="0.2">
      <c r="B28" s="311"/>
      <c r="C28" s="273"/>
      <c r="D28" s="311"/>
      <c r="E28" s="311"/>
      <c r="F28" s="311"/>
      <c r="G28" s="311"/>
      <c r="H28" s="311"/>
      <c r="I28" s="311"/>
      <c r="J28" s="311"/>
      <c r="K28" s="310"/>
      <c r="L28" s="310"/>
      <c r="M28" s="310"/>
    </row>
    <row r="29" spans="2:13" s="57" customFormat="1" ht="13.5" customHeight="1" x14ac:dyDescent="0.2">
      <c r="B29" s="311"/>
      <c r="C29" s="273"/>
      <c r="D29" s="311"/>
      <c r="E29" s="311"/>
      <c r="F29" s="311"/>
      <c r="G29" s="311"/>
      <c r="H29" s="311"/>
      <c r="I29" s="311"/>
      <c r="J29" s="311"/>
      <c r="K29" s="310"/>
      <c r="L29" s="310"/>
      <c r="M29" s="310"/>
    </row>
    <row r="30" spans="2:13" s="57" customFormat="1" ht="13.5" customHeight="1" x14ac:dyDescent="0.2">
      <c r="B30" s="311"/>
      <c r="C30" s="273"/>
      <c r="D30" s="311"/>
      <c r="E30" s="311"/>
      <c r="F30" s="311"/>
      <c r="G30" s="311"/>
      <c r="H30" s="311"/>
      <c r="I30" s="311"/>
      <c r="J30" s="311"/>
      <c r="K30" s="310"/>
      <c r="L30" s="310"/>
      <c r="M30" s="310"/>
    </row>
    <row r="31" spans="2:13" s="57" customFormat="1" ht="13.5" customHeight="1" x14ac:dyDescent="0.2">
      <c r="B31" s="311"/>
      <c r="C31" s="273"/>
      <c r="D31" s="311"/>
      <c r="E31" s="311"/>
      <c r="F31" s="311"/>
      <c r="G31" s="311"/>
      <c r="H31" s="311"/>
      <c r="I31" s="311"/>
      <c r="J31" s="311"/>
      <c r="K31" s="310"/>
      <c r="L31" s="310"/>
      <c r="M31" s="310"/>
    </row>
    <row r="32" spans="2:13" s="57" customFormat="1" ht="13.5" customHeight="1" x14ac:dyDescent="0.2">
      <c r="B32" s="311"/>
      <c r="C32" s="273"/>
      <c r="D32" s="311"/>
      <c r="E32" s="311"/>
      <c r="F32" s="311"/>
      <c r="G32" s="311"/>
      <c r="H32" s="311"/>
      <c r="I32" s="311"/>
      <c r="J32" s="311"/>
      <c r="K32" s="310"/>
      <c r="L32" s="310"/>
      <c r="M32" s="310"/>
    </row>
    <row r="33" spans="2:13" s="57" customFormat="1" ht="13.5" customHeight="1" x14ac:dyDescent="0.2">
      <c r="B33" s="311"/>
      <c r="C33" s="273"/>
      <c r="D33" s="311"/>
      <c r="E33" s="311"/>
      <c r="F33" s="311"/>
      <c r="G33" s="311"/>
      <c r="H33" s="311"/>
      <c r="I33" s="311"/>
      <c r="J33" s="311"/>
      <c r="K33" s="310"/>
      <c r="L33" s="310"/>
      <c r="M33" s="310"/>
    </row>
    <row r="34" spans="2:13" s="57" customFormat="1" ht="13.5" customHeight="1" x14ac:dyDescent="0.2">
      <c r="B34" s="311"/>
      <c r="C34" s="273"/>
      <c r="D34" s="311"/>
      <c r="E34" s="311"/>
      <c r="F34" s="311"/>
      <c r="G34" s="311"/>
      <c r="H34" s="311"/>
      <c r="I34" s="311"/>
      <c r="J34" s="311"/>
      <c r="K34" s="310"/>
      <c r="L34" s="310"/>
      <c r="M34" s="310"/>
    </row>
    <row r="37" spans="2:13" ht="14.45" customHeight="1" x14ac:dyDescent="0.25"/>
    <row r="38" spans="2:13" ht="14.45" customHeight="1" x14ac:dyDescent="0.25"/>
    <row r="39" spans="2:13" ht="14.45" customHeight="1" x14ac:dyDescent="0.25"/>
    <row r="40" spans="2:13" ht="14.45" customHeight="1" x14ac:dyDescent="0.25"/>
    <row r="41" spans="2:13" ht="14.45" customHeight="1" x14ac:dyDescent="0.25"/>
    <row r="42" spans="2:13" ht="72" customHeight="1" thickBot="1" x14ac:dyDescent="0.3">
      <c r="B42" t="s">
        <v>606</v>
      </c>
    </row>
    <row r="43" spans="2:13" s="238" customFormat="1" ht="19.149999999999999" customHeight="1" thickTop="1" thickBot="1" x14ac:dyDescent="0.25">
      <c r="B43" s="1014" t="s">
        <v>74</v>
      </c>
      <c r="C43" s="1016" t="s">
        <v>35</v>
      </c>
      <c r="D43" s="1016" t="s">
        <v>6</v>
      </c>
      <c r="E43" s="1016" t="s">
        <v>3</v>
      </c>
      <c r="F43" s="1016" t="s">
        <v>4</v>
      </c>
      <c r="G43" s="1016" t="s">
        <v>7</v>
      </c>
      <c r="H43" s="1016" t="s">
        <v>36</v>
      </c>
      <c r="I43" s="1016" t="s">
        <v>75</v>
      </c>
      <c r="J43" s="1237" t="s">
        <v>76</v>
      </c>
      <c r="K43" s="1062" t="s">
        <v>38</v>
      </c>
      <c r="L43" s="1063"/>
      <c r="M43" s="1190"/>
    </row>
    <row r="44" spans="2:13" s="238" customFormat="1" ht="26.45" customHeight="1" x14ac:dyDescent="0.2">
      <c r="B44" s="1144"/>
      <c r="C44" s="1120"/>
      <c r="D44" s="1120"/>
      <c r="E44" s="1120"/>
      <c r="F44" s="1120"/>
      <c r="G44" s="1017"/>
      <c r="H44" s="1017"/>
      <c r="I44" s="1017"/>
      <c r="J44" s="1238"/>
      <c r="K44" s="302" t="s">
        <v>39</v>
      </c>
      <c r="L44" s="302" t="s">
        <v>40</v>
      </c>
      <c r="M44" s="302" t="s">
        <v>41</v>
      </c>
    </row>
    <row r="45" spans="2:13" s="57" customFormat="1" ht="22.15" customHeight="1" x14ac:dyDescent="0.2">
      <c r="B45" s="1239"/>
      <c r="C45" s="1239"/>
      <c r="D45" s="1239"/>
      <c r="E45" s="1239"/>
      <c r="F45" s="1239"/>
      <c r="G45" s="1239"/>
      <c r="H45" s="1239"/>
      <c r="I45" s="1239"/>
      <c r="J45" s="1239"/>
      <c r="K45" s="1239"/>
      <c r="L45" s="1239"/>
      <c r="M45" s="1239"/>
    </row>
    <row r="46" spans="2:13" s="57" customFormat="1" ht="13.9" customHeight="1" x14ac:dyDescent="0.2">
      <c r="B46" s="295" t="s">
        <v>49</v>
      </c>
      <c r="C46" s="297" t="s">
        <v>889</v>
      </c>
      <c r="D46" s="297" t="s">
        <v>63</v>
      </c>
      <c r="E46" s="297" t="s">
        <v>860</v>
      </c>
      <c r="F46" s="297" t="s">
        <v>45</v>
      </c>
      <c r="G46" s="295" t="s">
        <v>46</v>
      </c>
      <c r="H46" s="295" t="s">
        <v>46</v>
      </c>
      <c r="I46" s="296">
        <v>13485</v>
      </c>
      <c r="J46" s="295" t="s">
        <v>48</v>
      </c>
      <c r="K46" s="283"/>
      <c r="L46" s="283"/>
      <c r="M46" s="283" t="s">
        <v>21</v>
      </c>
    </row>
    <row r="47" spans="2:13" s="57" customFormat="1" ht="22.15" customHeight="1" x14ac:dyDescent="0.2">
      <c r="B47" s="295" t="s">
        <v>42</v>
      </c>
      <c r="C47" s="299" t="s">
        <v>854</v>
      </c>
      <c r="D47" s="297" t="s">
        <v>853</v>
      </c>
      <c r="E47" s="297" t="s">
        <v>883</v>
      </c>
      <c r="F47" s="297" t="s">
        <v>888</v>
      </c>
      <c r="G47" s="295" t="s">
        <v>46</v>
      </c>
      <c r="H47" s="295" t="s">
        <v>46</v>
      </c>
      <c r="I47" s="296">
        <v>73800</v>
      </c>
      <c r="J47" s="295" t="s">
        <v>48</v>
      </c>
      <c r="K47" s="283"/>
      <c r="L47" s="283"/>
      <c r="M47" s="283" t="s">
        <v>21</v>
      </c>
    </row>
    <row r="48" spans="2:13" s="57" customFormat="1" ht="12" customHeight="1" x14ac:dyDescent="0.2">
      <c r="B48" s="295" t="s">
        <v>42</v>
      </c>
      <c r="C48" s="297" t="s">
        <v>849</v>
      </c>
      <c r="D48" s="297" t="s">
        <v>359</v>
      </c>
      <c r="E48" s="297" t="s">
        <v>384</v>
      </c>
      <c r="F48" s="297" t="s">
        <v>45</v>
      </c>
      <c r="G48" s="295" t="s">
        <v>46</v>
      </c>
      <c r="H48" s="295" t="s">
        <v>46</v>
      </c>
      <c r="I48" s="296">
        <v>4040</v>
      </c>
      <c r="J48" s="295" t="s">
        <v>48</v>
      </c>
      <c r="K48" s="283"/>
      <c r="L48" s="283"/>
      <c r="M48" s="283" t="s">
        <v>21</v>
      </c>
    </row>
    <row r="49" spans="2:13" s="57" customFormat="1" ht="12" customHeight="1" x14ac:dyDescent="0.2">
      <c r="B49" s="295" t="s">
        <v>42</v>
      </c>
      <c r="C49" s="298" t="s">
        <v>851</v>
      </c>
      <c r="D49" s="297" t="s">
        <v>46</v>
      </c>
      <c r="E49" s="297" t="s">
        <v>45</v>
      </c>
      <c r="F49" s="297" t="s">
        <v>45</v>
      </c>
      <c r="G49" s="295" t="s">
        <v>46</v>
      </c>
      <c r="H49" s="295" t="s">
        <v>46</v>
      </c>
      <c r="I49" s="296">
        <v>2520</v>
      </c>
      <c r="J49" s="295" t="s">
        <v>48</v>
      </c>
      <c r="K49" s="283"/>
      <c r="L49" s="283"/>
      <c r="M49" s="283" t="s">
        <v>21</v>
      </c>
    </row>
    <row r="50" spans="2:13" s="57" customFormat="1" ht="12" customHeight="1" x14ac:dyDescent="0.2">
      <c r="B50" s="295" t="s">
        <v>42</v>
      </c>
      <c r="C50" s="298" t="s">
        <v>849</v>
      </c>
      <c r="D50" s="297" t="s">
        <v>212</v>
      </c>
      <c r="E50" s="297" t="s">
        <v>870</v>
      </c>
      <c r="F50" s="297">
        <v>1</v>
      </c>
      <c r="G50" s="295" t="s">
        <v>46</v>
      </c>
      <c r="H50" s="295" t="s">
        <v>46</v>
      </c>
      <c r="I50" s="296">
        <v>5112</v>
      </c>
      <c r="J50" s="295" t="s">
        <v>48</v>
      </c>
      <c r="K50" s="283"/>
      <c r="L50" s="283"/>
      <c r="M50" s="283" t="s">
        <v>21</v>
      </c>
    </row>
    <row r="51" spans="2:13" s="57" customFormat="1" ht="17.45" customHeight="1" thickBot="1" x14ac:dyDescent="0.25">
      <c r="B51" s="295" t="s">
        <v>42</v>
      </c>
      <c r="C51" s="298" t="s">
        <v>851</v>
      </c>
      <c r="D51" s="297" t="s">
        <v>212</v>
      </c>
      <c r="E51" s="297" t="s">
        <v>887</v>
      </c>
      <c r="F51" s="297" t="s">
        <v>886</v>
      </c>
      <c r="G51" s="295" t="s">
        <v>46</v>
      </c>
      <c r="H51" s="295" t="s">
        <v>46</v>
      </c>
      <c r="I51" s="637">
        <v>2380</v>
      </c>
      <c r="J51" s="295" t="s">
        <v>48</v>
      </c>
      <c r="K51" s="283"/>
      <c r="L51" s="283"/>
      <c r="M51" s="283" t="s">
        <v>21</v>
      </c>
    </row>
    <row r="52" spans="2:13" s="57" customFormat="1" ht="17.45" customHeight="1" thickBot="1" x14ac:dyDescent="0.25">
      <c r="B52" s="632"/>
      <c r="C52" s="625"/>
      <c r="D52" s="633"/>
      <c r="E52" s="633"/>
      <c r="F52" s="297"/>
      <c r="G52" s="295"/>
      <c r="H52" s="635"/>
      <c r="I52" s="631">
        <f>SUM(I46:I51)</f>
        <v>101337</v>
      </c>
      <c r="J52" s="636"/>
      <c r="K52" s="283"/>
      <c r="L52" s="283"/>
      <c r="M52" s="283"/>
    </row>
    <row r="53" spans="2:13" s="57" customFormat="1" ht="12" customHeight="1" x14ac:dyDescent="0.2">
      <c r="B53" s="1181" t="s">
        <v>141</v>
      </c>
      <c r="C53" s="1182"/>
      <c r="D53" s="1182"/>
      <c r="E53" s="1182"/>
      <c r="F53" s="1013" t="s">
        <v>23</v>
      </c>
      <c r="G53" s="1013"/>
      <c r="H53" s="1013"/>
      <c r="I53" s="1236"/>
      <c r="J53" s="1013"/>
      <c r="K53" s="1013"/>
      <c r="L53" s="1013"/>
      <c r="M53" s="1013"/>
    </row>
    <row r="54" spans="2:13" s="57" customFormat="1" ht="12" customHeight="1" x14ac:dyDescent="0.2">
      <c r="B54" s="1184"/>
      <c r="C54" s="1185"/>
      <c r="D54" s="1185"/>
      <c r="E54" s="1185"/>
      <c r="F54" s="1013"/>
      <c r="G54" s="1013"/>
      <c r="H54" s="1013"/>
      <c r="I54" s="1013"/>
      <c r="J54" s="1013"/>
      <c r="K54" s="1013"/>
      <c r="L54" s="1013"/>
      <c r="M54" s="1013"/>
    </row>
    <row r="55" spans="2:13" s="57" customFormat="1" ht="12" customHeight="1" x14ac:dyDescent="0.2">
      <c r="B55" s="1184"/>
      <c r="C55" s="1185"/>
      <c r="D55" s="1185"/>
      <c r="E55" s="1185"/>
      <c r="F55" s="1013"/>
      <c r="G55" s="1013"/>
      <c r="H55" s="1013"/>
      <c r="I55" s="1013"/>
      <c r="J55" s="1013"/>
      <c r="K55" s="1013"/>
      <c r="L55" s="1013"/>
      <c r="M55" s="1013"/>
    </row>
    <row r="56" spans="2:13" s="57" customFormat="1" ht="12" customHeight="1" x14ac:dyDescent="0.2">
      <c r="B56" s="1187"/>
      <c r="C56" s="1188"/>
      <c r="D56" s="1188"/>
      <c r="E56" s="1188"/>
      <c r="F56" s="1013"/>
      <c r="G56" s="1013"/>
      <c r="H56" s="1013"/>
      <c r="I56" s="1013"/>
      <c r="J56" s="1013"/>
      <c r="K56" s="1013"/>
      <c r="L56" s="1013"/>
      <c r="M56" s="1013"/>
    </row>
    <row r="57" spans="2:13" s="57" customFormat="1" ht="12" customHeight="1" x14ac:dyDescent="0.2">
      <c r="B57" s="303"/>
      <c r="C57" s="307"/>
      <c r="D57" s="303"/>
      <c r="E57" s="303"/>
      <c r="F57" s="303"/>
      <c r="G57" s="303"/>
      <c r="H57" s="303"/>
      <c r="I57" s="303"/>
      <c r="J57" s="303"/>
      <c r="K57" s="309"/>
      <c r="L57" s="309"/>
      <c r="M57" s="309"/>
    </row>
    <row r="58" spans="2:13" s="57" customFormat="1" ht="12" customHeight="1" x14ac:dyDescent="0.2">
      <c r="B58" s="303"/>
      <c r="C58" s="307"/>
      <c r="D58" s="303"/>
      <c r="E58" s="303"/>
      <c r="F58" s="303"/>
      <c r="G58" s="303"/>
      <c r="H58" s="303"/>
      <c r="I58" s="303"/>
      <c r="J58" s="303"/>
      <c r="K58" s="309"/>
      <c r="L58" s="309"/>
      <c r="M58" s="309"/>
    </row>
    <row r="59" spans="2:13" s="57" customFormat="1" ht="12" customHeight="1" x14ac:dyDescent="0.2">
      <c r="B59" s="303"/>
      <c r="C59" s="307"/>
      <c r="D59" s="303"/>
      <c r="E59" s="303"/>
      <c r="F59" s="303"/>
      <c r="G59" s="303"/>
      <c r="H59" s="303"/>
      <c r="I59" s="303"/>
      <c r="J59" s="303"/>
      <c r="K59" s="309"/>
      <c r="L59" s="309"/>
      <c r="M59" s="309"/>
    </row>
    <row r="60" spans="2:13" s="57" customFormat="1" ht="12" customHeight="1" x14ac:dyDescent="0.2">
      <c r="B60" s="303"/>
      <c r="C60" s="307"/>
      <c r="D60" s="303"/>
      <c r="E60" s="303"/>
      <c r="F60" s="303"/>
      <c r="G60" s="303"/>
      <c r="H60" s="303"/>
      <c r="I60" s="303"/>
      <c r="J60" s="303"/>
      <c r="K60" s="309"/>
      <c r="L60" s="309"/>
      <c r="M60" s="309"/>
    </row>
    <row r="61" spans="2:13" s="57" customFormat="1" ht="12" customHeight="1" x14ac:dyDescent="0.2">
      <c r="B61" s="303"/>
      <c r="C61" s="307"/>
      <c r="D61" s="303"/>
      <c r="E61" s="303"/>
      <c r="F61" s="303"/>
      <c r="G61" s="303"/>
      <c r="H61" s="303"/>
      <c r="I61" s="303"/>
      <c r="J61" s="303"/>
      <c r="K61" s="309"/>
      <c r="L61" s="309"/>
      <c r="M61" s="309"/>
    </row>
    <row r="62" spans="2:13" s="57" customFormat="1" ht="12" customHeight="1" x14ac:dyDescent="0.2">
      <c r="B62" s="303"/>
      <c r="C62" s="307"/>
      <c r="D62" s="303"/>
      <c r="E62" s="303"/>
      <c r="F62" s="303"/>
      <c r="G62" s="303"/>
      <c r="H62" s="303"/>
      <c r="I62" s="303"/>
      <c r="J62" s="303"/>
      <c r="K62" s="309"/>
      <c r="L62" s="309"/>
      <c r="M62" s="309"/>
    </row>
    <row r="63" spans="2:13" s="57" customFormat="1" ht="12" customHeight="1" x14ac:dyDescent="0.2">
      <c r="B63" s="303"/>
      <c r="C63" s="307"/>
      <c r="D63" s="303"/>
      <c r="E63" s="303"/>
      <c r="F63" s="303"/>
      <c r="G63" s="303"/>
      <c r="H63" s="303"/>
      <c r="I63" s="303"/>
      <c r="J63" s="303"/>
      <c r="K63" s="309"/>
      <c r="L63" s="309"/>
      <c r="M63" s="309"/>
    </row>
    <row r="64" spans="2:13" s="57" customFormat="1" ht="12" customHeight="1" x14ac:dyDescent="0.2">
      <c r="B64" s="303"/>
      <c r="C64" s="307"/>
      <c r="D64" s="303"/>
      <c r="E64" s="303"/>
      <c r="F64" s="303"/>
      <c r="G64" s="303"/>
      <c r="H64" s="303"/>
      <c r="I64" s="303"/>
      <c r="J64" s="303"/>
      <c r="K64" s="309"/>
      <c r="L64" s="309"/>
      <c r="M64" s="309"/>
    </row>
    <row r="65" spans="2:13" s="57" customFormat="1" ht="12" customHeight="1" x14ac:dyDescent="0.2">
      <c r="B65" s="303"/>
      <c r="C65" s="307"/>
      <c r="D65" s="303"/>
      <c r="E65" s="303"/>
      <c r="F65" s="303"/>
      <c r="G65" s="303"/>
      <c r="H65" s="303"/>
      <c r="I65" s="303"/>
      <c r="J65" s="303"/>
      <c r="K65" s="309"/>
      <c r="L65" s="309"/>
      <c r="M65" s="309"/>
    </row>
    <row r="66" spans="2:13" s="57" customFormat="1" ht="12" customHeight="1" x14ac:dyDescent="0.2">
      <c r="B66" s="303"/>
      <c r="C66" s="307"/>
      <c r="D66" s="303"/>
      <c r="E66" s="303"/>
      <c r="F66" s="303"/>
      <c r="G66" s="303"/>
      <c r="H66" s="303"/>
      <c r="I66" s="303"/>
      <c r="J66" s="303"/>
      <c r="K66" s="309"/>
      <c r="L66" s="309"/>
      <c r="M66" s="309"/>
    </row>
    <row r="67" spans="2:13" s="57" customFormat="1" ht="12" customHeight="1" x14ac:dyDescent="0.2">
      <c r="B67" s="303"/>
      <c r="C67" s="307"/>
      <c r="D67" s="303"/>
      <c r="E67" s="303"/>
      <c r="F67" s="303"/>
      <c r="G67" s="303"/>
      <c r="H67" s="303"/>
      <c r="I67" s="303"/>
      <c r="J67" s="303"/>
      <c r="K67" s="309"/>
      <c r="L67" s="309"/>
      <c r="M67" s="309"/>
    </row>
    <row r="68" spans="2:13" s="57" customFormat="1" ht="12" customHeight="1" x14ac:dyDescent="0.2">
      <c r="B68" s="303"/>
      <c r="C68" s="307"/>
      <c r="D68" s="303"/>
      <c r="E68" s="303"/>
      <c r="F68" s="303"/>
      <c r="G68" s="303"/>
      <c r="H68" s="303"/>
      <c r="I68" s="303"/>
      <c r="J68" s="303"/>
      <c r="K68" s="309"/>
      <c r="L68" s="309"/>
      <c r="M68" s="309"/>
    </row>
    <row r="69" spans="2:13" s="57" customFormat="1" ht="12" customHeight="1" x14ac:dyDescent="0.2">
      <c r="B69" s="303"/>
      <c r="C69" s="307"/>
      <c r="D69" s="303"/>
      <c r="E69" s="303"/>
      <c r="F69" s="303"/>
      <c r="G69" s="303"/>
      <c r="H69" s="303"/>
      <c r="I69" s="303"/>
      <c r="J69" s="303"/>
      <c r="K69" s="309"/>
      <c r="L69" s="309"/>
      <c r="M69" s="309"/>
    </row>
    <row r="70" spans="2:13" s="57" customFormat="1" ht="12" customHeight="1" x14ac:dyDescent="0.2">
      <c r="B70" s="303"/>
      <c r="C70" s="307"/>
      <c r="D70" s="303"/>
      <c r="E70" s="303"/>
      <c r="F70" s="303"/>
      <c r="G70" s="303"/>
      <c r="H70" s="303"/>
      <c r="I70" s="303"/>
      <c r="J70" s="303"/>
      <c r="K70" s="309"/>
      <c r="L70" s="309"/>
      <c r="M70" s="309"/>
    </row>
    <row r="73" spans="2:13" ht="14.45" customHeight="1" x14ac:dyDescent="0.25"/>
    <row r="74" spans="2:13" ht="72" customHeight="1" thickBot="1" x14ac:dyDescent="0.3"/>
    <row r="75" spans="2:13" s="238" customFormat="1" ht="19.149999999999999" customHeight="1" thickTop="1" thickBot="1" x14ac:dyDescent="0.25">
      <c r="B75" s="1014" t="s">
        <v>74</v>
      </c>
      <c r="C75" s="1016" t="s">
        <v>35</v>
      </c>
      <c r="D75" s="1016" t="s">
        <v>6</v>
      </c>
      <c r="E75" s="1016" t="s">
        <v>3</v>
      </c>
      <c r="F75" s="1016" t="s">
        <v>4</v>
      </c>
      <c r="G75" s="1016" t="s">
        <v>142</v>
      </c>
      <c r="H75" s="1016" t="s">
        <v>36</v>
      </c>
      <c r="I75" s="1016" t="s">
        <v>37</v>
      </c>
      <c r="J75" s="1237" t="s">
        <v>76</v>
      </c>
      <c r="K75" s="1062" t="s">
        <v>38</v>
      </c>
      <c r="L75" s="1063"/>
      <c r="M75" s="1190"/>
    </row>
    <row r="76" spans="2:13" s="238" customFormat="1" ht="14.45" customHeight="1" x14ac:dyDescent="0.2">
      <c r="B76" s="1144"/>
      <c r="C76" s="1120"/>
      <c r="D76" s="1120"/>
      <c r="E76" s="1120"/>
      <c r="F76" s="1120"/>
      <c r="G76" s="1017"/>
      <c r="H76" s="1017"/>
      <c r="I76" s="1017"/>
      <c r="J76" s="1238"/>
      <c r="K76" s="302" t="s">
        <v>39</v>
      </c>
      <c r="L76" s="302" t="s">
        <v>40</v>
      </c>
      <c r="M76" s="302" t="s">
        <v>41</v>
      </c>
    </row>
    <row r="77" spans="2:13" s="57" customFormat="1" ht="22.15" customHeight="1" x14ac:dyDescent="0.2">
      <c r="B77" s="306"/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</row>
    <row r="78" spans="2:13" s="57" customFormat="1" ht="12" customHeight="1" x14ac:dyDescent="0.2">
      <c r="B78" s="295" t="s">
        <v>42</v>
      </c>
      <c r="C78" s="297" t="s">
        <v>885</v>
      </c>
      <c r="D78" s="297" t="s">
        <v>63</v>
      </c>
      <c r="E78" s="297" t="s">
        <v>860</v>
      </c>
      <c r="F78" s="297" t="s">
        <v>45</v>
      </c>
      <c r="G78" s="295" t="s">
        <v>46</v>
      </c>
      <c r="H78" s="295" t="s">
        <v>46</v>
      </c>
      <c r="I78" s="296">
        <v>28800</v>
      </c>
      <c r="J78" s="77" t="s">
        <v>48</v>
      </c>
      <c r="K78" s="283"/>
      <c r="L78" s="283"/>
      <c r="M78" s="283" t="s">
        <v>21</v>
      </c>
    </row>
    <row r="79" spans="2:13" s="57" customFormat="1" ht="12" customHeight="1" x14ac:dyDescent="0.2">
      <c r="B79" s="295" t="s">
        <v>42</v>
      </c>
      <c r="C79" s="297" t="s">
        <v>846</v>
      </c>
      <c r="D79" s="297" t="s">
        <v>63</v>
      </c>
      <c r="E79" s="297" t="s">
        <v>884</v>
      </c>
      <c r="F79" s="297" t="s">
        <v>45</v>
      </c>
      <c r="G79" s="295" t="s">
        <v>46</v>
      </c>
      <c r="H79" s="295" t="s">
        <v>46</v>
      </c>
      <c r="I79" s="296">
        <v>3240</v>
      </c>
      <c r="J79" s="77" t="s">
        <v>48</v>
      </c>
      <c r="K79" s="283"/>
      <c r="L79" s="283"/>
      <c r="M79" s="283" t="s">
        <v>21</v>
      </c>
    </row>
    <row r="80" spans="2:13" s="57" customFormat="1" ht="22.15" customHeight="1" x14ac:dyDescent="0.2">
      <c r="B80" s="295" t="s">
        <v>42</v>
      </c>
      <c r="C80" s="299" t="s">
        <v>854</v>
      </c>
      <c r="D80" s="297" t="s">
        <v>853</v>
      </c>
      <c r="E80" s="297" t="s">
        <v>883</v>
      </c>
      <c r="F80" s="297" t="s">
        <v>882</v>
      </c>
      <c r="G80" s="295" t="s">
        <v>46</v>
      </c>
      <c r="H80" s="295" t="s">
        <v>46</v>
      </c>
      <c r="I80" s="296">
        <v>73800</v>
      </c>
      <c r="J80" s="77" t="s">
        <v>48</v>
      </c>
      <c r="K80" s="283"/>
      <c r="L80" s="283"/>
      <c r="M80" s="283" t="s">
        <v>21</v>
      </c>
    </row>
    <row r="81" spans="2:13" s="57" customFormat="1" ht="13.9" customHeight="1" x14ac:dyDescent="0.2">
      <c r="B81" s="295" t="s">
        <v>42</v>
      </c>
      <c r="C81" s="297" t="s">
        <v>849</v>
      </c>
      <c r="D81" s="297" t="s">
        <v>334</v>
      </c>
      <c r="E81" s="297" t="s">
        <v>881</v>
      </c>
      <c r="F81" s="297" t="s">
        <v>45</v>
      </c>
      <c r="G81" s="295" t="s">
        <v>46</v>
      </c>
      <c r="H81" s="295" t="s">
        <v>46</v>
      </c>
      <c r="I81" s="296">
        <v>5112</v>
      </c>
      <c r="J81" s="77" t="s">
        <v>48</v>
      </c>
      <c r="K81" s="283"/>
      <c r="L81" s="283"/>
      <c r="M81" s="283" t="s">
        <v>21</v>
      </c>
    </row>
    <row r="82" spans="2:13" s="57" customFormat="1" ht="13.9" customHeight="1" x14ac:dyDescent="0.2">
      <c r="B82" s="295" t="s">
        <v>42</v>
      </c>
      <c r="C82" s="298" t="s">
        <v>865</v>
      </c>
      <c r="D82" s="297" t="s">
        <v>212</v>
      </c>
      <c r="E82" s="297" t="s">
        <v>880</v>
      </c>
      <c r="F82" s="297" t="s">
        <v>879</v>
      </c>
      <c r="G82" s="295" t="s">
        <v>46</v>
      </c>
      <c r="H82" s="295" t="s">
        <v>46</v>
      </c>
      <c r="I82" s="296">
        <v>2250</v>
      </c>
      <c r="J82" s="77" t="s">
        <v>48</v>
      </c>
      <c r="K82" s="283"/>
      <c r="L82" s="283"/>
      <c r="M82" s="283" t="s">
        <v>21</v>
      </c>
    </row>
    <row r="83" spans="2:13" s="57" customFormat="1" ht="13.9" customHeight="1" x14ac:dyDescent="0.2">
      <c r="B83" s="295" t="s">
        <v>42</v>
      </c>
      <c r="C83" s="299" t="s">
        <v>851</v>
      </c>
      <c r="D83" s="297" t="s">
        <v>212</v>
      </c>
      <c r="E83" s="297" t="s">
        <v>878</v>
      </c>
      <c r="F83" s="297" t="s">
        <v>877</v>
      </c>
      <c r="G83" s="295" t="s">
        <v>46</v>
      </c>
      <c r="H83" s="295" t="s">
        <v>46</v>
      </c>
      <c r="I83" s="296">
        <v>2250</v>
      </c>
      <c r="J83" s="77" t="s">
        <v>48</v>
      </c>
      <c r="K83" s="77"/>
      <c r="L83" s="77"/>
      <c r="M83" s="283" t="s">
        <v>21</v>
      </c>
    </row>
    <row r="84" spans="2:13" s="57" customFormat="1" ht="12.6" customHeight="1" x14ac:dyDescent="0.2">
      <c r="B84" s="295" t="s">
        <v>42</v>
      </c>
      <c r="C84" s="298" t="s">
        <v>849</v>
      </c>
      <c r="D84" s="297" t="s">
        <v>19</v>
      </c>
      <c r="E84" s="297" t="s">
        <v>876</v>
      </c>
      <c r="F84" s="297" t="s">
        <v>875</v>
      </c>
      <c r="G84" s="295" t="s">
        <v>46</v>
      </c>
      <c r="H84" s="295" t="s">
        <v>46</v>
      </c>
      <c r="I84" s="296">
        <v>4040</v>
      </c>
      <c r="J84" s="77" t="s">
        <v>48</v>
      </c>
      <c r="K84" s="77"/>
      <c r="L84" s="77"/>
      <c r="M84" s="283" t="s">
        <v>21</v>
      </c>
    </row>
    <row r="85" spans="2:13" s="57" customFormat="1" ht="12.6" customHeight="1" x14ac:dyDescent="0.2">
      <c r="B85" s="295" t="s">
        <v>42</v>
      </c>
      <c r="C85" s="298" t="s">
        <v>851</v>
      </c>
      <c r="D85" s="297" t="s">
        <v>874</v>
      </c>
      <c r="E85" s="297" t="s">
        <v>873</v>
      </c>
      <c r="F85" s="297" t="s">
        <v>872</v>
      </c>
      <c r="G85" s="295" t="s">
        <v>46</v>
      </c>
      <c r="H85" s="295" t="s">
        <v>46</v>
      </c>
      <c r="I85" s="296">
        <v>2380.5</v>
      </c>
      <c r="J85" s="77" t="s">
        <v>48</v>
      </c>
      <c r="K85" s="77"/>
      <c r="L85" s="77"/>
      <c r="M85" s="283" t="s">
        <v>21</v>
      </c>
    </row>
    <row r="86" spans="2:13" s="57" customFormat="1" ht="12.6" customHeight="1" x14ac:dyDescent="0.2">
      <c r="B86" s="295" t="s">
        <v>42</v>
      </c>
      <c r="C86" s="299" t="s">
        <v>851</v>
      </c>
      <c r="D86" s="297" t="s">
        <v>871</v>
      </c>
      <c r="E86" s="297" t="s">
        <v>870</v>
      </c>
      <c r="F86" s="297" t="s">
        <v>45</v>
      </c>
      <c r="G86" s="295" t="s">
        <v>46</v>
      </c>
      <c r="H86" s="295" t="s">
        <v>46</v>
      </c>
      <c r="I86" s="296">
        <v>2700</v>
      </c>
      <c r="J86" s="77" t="s">
        <v>48</v>
      </c>
      <c r="K86" s="77"/>
      <c r="L86" s="77"/>
      <c r="M86" s="283" t="s">
        <v>21</v>
      </c>
    </row>
    <row r="87" spans="2:13" s="57" customFormat="1" ht="12.6" customHeight="1" x14ac:dyDescent="0.2">
      <c r="B87" s="632"/>
      <c r="C87" s="638"/>
      <c r="D87" s="633"/>
      <c r="E87" s="633"/>
      <c r="F87" s="297"/>
      <c r="G87" s="295"/>
      <c r="H87" s="295"/>
      <c r="I87" s="634">
        <f>SUM(I78:I86)</f>
        <v>124572.5</v>
      </c>
      <c r="J87" s="77"/>
      <c r="K87" s="77"/>
      <c r="L87" s="77"/>
      <c r="M87" s="283"/>
    </row>
    <row r="88" spans="2:13" s="57" customFormat="1" ht="12.6" customHeight="1" x14ac:dyDescent="0.2">
      <c r="B88" s="1181" t="s">
        <v>141</v>
      </c>
      <c r="C88" s="1182"/>
      <c r="D88" s="1182"/>
      <c r="E88" s="1182"/>
      <c r="F88" s="1013" t="s">
        <v>23</v>
      </c>
      <c r="G88" s="1013"/>
      <c r="H88" s="1013"/>
      <c r="I88" s="1013"/>
      <c r="J88" s="1013"/>
      <c r="K88" s="1013"/>
      <c r="L88" s="1013"/>
      <c r="M88" s="1013"/>
    </row>
    <row r="89" spans="2:13" s="57" customFormat="1" ht="12.6" customHeight="1" x14ac:dyDescent="0.2">
      <c r="B89" s="1184"/>
      <c r="C89" s="1185"/>
      <c r="D89" s="1185"/>
      <c r="E89" s="1185"/>
      <c r="F89" s="1013"/>
      <c r="G89" s="1013"/>
      <c r="H89" s="1013"/>
      <c r="I89" s="1013"/>
      <c r="J89" s="1013"/>
      <c r="K89" s="1013"/>
      <c r="L89" s="1013"/>
      <c r="M89" s="1013"/>
    </row>
    <row r="90" spans="2:13" s="57" customFormat="1" ht="12.6" customHeight="1" x14ac:dyDescent="0.2">
      <c r="B90" s="1184"/>
      <c r="C90" s="1185"/>
      <c r="D90" s="1185"/>
      <c r="E90" s="1185"/>
      <c r="F90" s="1013"/>
      <c r="G90" s="1013"/>
      <c r="H90" s="1013"/>
      <c r="I90" s="1013"/>
      <c r="J90" s="1013"/>
      <c r="K90" s="1013"/>
      <c r="L90" s="1013"/>
      <c r="M90" s="1013"/>
    </row>
    <row r="91" spans="2:13" s="57" customFormat="1" ht="12.6" customHeight="1" x14ac:dyDescent="0.2">
      <c r="B91" s="1187"/>
      <c r="C91" s="1188"/>
      <c r="D91" s="1188"/>
      <c r="E91" s="1188"/>
      <c r="F91" s="1013"/>
      <c r="G91" s="1013"/>
      <c r="H91" s="1013"/>
      <c r="I91" s="1013"/>
      <c r="J91" s="1013"/>
      <c r="K91" s="1013"/>
      <c r="L91" s="1013"/>
      <c r="M91" s="1013"/>
    </row>
    <row r="92" spans="2:13" s="57" customFormat="1" ht="12.6" customHeight="1" x14ac:dyDescent="0.2">
      <c r="B92" s="303"/>
      <c r="C92" s="308"/>
      <c r="D92" s="303"/>
      <c r="E92" s="303"/>
      <c r="F92" s="303"/>
      <c r="G92" s="303"/>
      <c r="H92" s="303"/>
      <c r="I92" s="303"/>
      <c r="J92" s="303"/>
      <c r="K92" s="240"/>
      <c r="L92" s="240"/>
      <c r="M92" s="240"/>
    </row>
    <row r="93" spans="2:13" s="57" customFormat="1" ht="12.6" customHeight="1" x14ac:dyDescent="0.2">
      <c r="B93" s="303"/>
      <c r="C93" s="308"/>
      <c r="D93" s="303"/>
      <c r="E93" s="303"/>
      <c r="F93" s="303"/>
      <c r="G93" s="303"/>
      <c r="H93" s="303"/>
      <c r="I93" s="303"/>
      <c r="J93" s="303"/>
      <c r="K93" s="240"/>
      <c r="L93" s="240"/>
      <c r="M93" s="240"/>
    </row>
    <row r="94" spans="2:13" s="57" customFormat="1" ht="12.6" customHeight="1" x14ac:dyDescent="0.2">
      <c r="B94" s="303"/>
      <c r="C94" s="308"/>
      <c r="D94" s="303"/>
      <c r="E94" s="303"/>
      <c r="F94" s="303"/>
      <c r="G94" s="303"/>
      <c r="H94" s="303"/>
      <c r="I94" s="303"/>
      <c r="J94" s="303"/>
      <c r="K94" s="240"/>
      <c r="L94" s="240"/>
      <c r="M94" s="240"/>
    </row>
    <row r="95" spans="2:13" s="57" customFormat="1" ht="12.6" customHeight="1" x14ac:dyDescent="0.2">
      <c r="B95" s="303"/>
      <c r="C95" s="308"/>
      <c r="D95" s="303"/>
      <c r="E95" s="303"/>
      <c r="F95" s="303"/>
      <c r="G95" s="303"/>
      <c r="H95" s="303"/>
      <c r="I95" s="303"/>
      <c r="J95" s="303"/>
      <c r="K95" s="240"/>
      <c r="L95" s="240"/>
      <c r="M95" s="240"/>
    </row>
    <row r="96" spans="2:13" s="57" customFormat="1" ht="12.6" customHeight="1" x14ac:dyDescent="0.2">
      <c r="B96" s="303"/>
      <c r="C96" s="308"/>
      <c r="D96" s="303"/>
      <c r="E96" s="303"/>
      <c r="F96" s="303"/>
      <c r="G96" s="303"/>
      <c r="H96" s="303"/>
      <c r="I96" s="303"/>
      <c r="J96" s="303"/>
      <c r="K96" s="240"/>
      <c r="L96" s="240"/>
      <c r="M96" s="240"/>
    </row>
    <row r="97" spans="2:13" s="57" customFormat="1" ht="12.6" customHeight="1" x14ac:dyDescent="0.2">
      <c r="B97" s="303"/>
      <c r="C97" s="308"/>
      <c r="D97" s="303"/>
      <c r="E97" s="303"/>
      <c r="F97" s="303"/>
      <c r="G97" s="303"/>
      <c r="H97" s="303"/>
      <c r="I97" s="303"/>
      <c r="J97" s="303"/>
      <c r="K97" s="240"/>
      <c r="L97" s="240"/>
      <c r="M97" s="240"/>
    </row>
    <row r="98" spans="2:13" s="57" customFormat="1" ht="12.6" customHeight="1" x14ac:dyDescent="0.2">
      <c r="B98" s="303"/>
      <c r="C98" s="308"/>
      <c r="D98" s="303"/>
      <c r="E98" s="303"/>
      <c r="F98" s="303"/>
      <c r="G98" s="303"/>
      <c r="H98" s="303"/>
      <c r="I98" s="303"/>
      <c r="J98" s="303"/>
      <c r="K98" s="240"/>
      <c r="L98" s="240"/>
      <c r="M98" s="240"/>
    </row>
    <row r="99" spans="2:13" s="57" customFormat="1" ht="12.6" customHeight="1" x14ac:dyDescent="0.2">
      <c r="B99" s="303"/>
      <c r="C99" s="308"/>
      <c r="D99" s="303"/>
      <c r="E99" s="303"/>
      <c r="F99" s="303"/>
      <c r="G99" s="303"/>
      <c r="H99" s="303"/>
      <c r="I99" s="303"/>
      <c r="J99" s="303"/>
      <c r="K99" s="240"/>
      <c r="L99" s="240"/>
      <c r="M99" s="240"/>
    </row>
    <row r="100" spans="2:13" s="57" customFormat="1" ht="12.6" customHeight="1" x14ac:dyDescent="0.2">
      <c r="B100" s="303"/>
      <c r="C100" s="308"/>
      <c r="D100" s="303"/>
      <c r="E100" s="303"/>
      <c r="F100" s="303"/>
      <c r="G100" s="303"/>
      <c r="H100" s="303"/>
      <c r="I100" s="303"/>
      <c r="J100" s="303"/>
      <c r="K100" s="240"/>
      <c r="L100" s="240"/>
      <c r="M100" s="240"/>
    </row>
    <row r="101" spans="2:13" s="57" customFormat="1" ht="12.6" customHeight="1" x14ac:dyDescent="0.2">
      <c r="B101" s="303"/>
      <c r="C101" s="308"/>
      <c r="D101" s="303"/>
      <c r="E101" s="303"/>
      <c r="F101" s="303"/>
      <c r="G101" s="303"/>
      <c r="H101" s="303"/>
      <c r="I101" s="303"/>
      <c r="J101" s="303"/>
      <c r="K101" s="240"/>
      <c r="L101" s="240"/>
      <c r="M101" s="240"/>
    </row>
    <row r="102" spans="2:13" s="57" customFormat="1" ht="12.6" customHeight="1" x14ac:dyDescent="0.2">
      <c r="B102" s="303"/>
      <c r="C102" s="308"/>
      <c r="D102" s="303"/>
      <c r="E102" s="303"/>
      <c r="F102" s="303"/>
      <c r="G102" s="303"/>
      <c r="H102" s="303"/>
      <c r="I102" s="303"/>
      <c r="J102" s="303"/>
      <c r="K102" s="240"/>
      <c r="L102" s="240"/>
      <c r="M102" s="240"/>
    </row>
    <row r="103" spans="2:13" s="57" customFormat="1" ht="12.6" customHeight="1" x14ac:dyDescent="0.2">
      <c r="B103" s="303"/>
      <c r="C103" s="308"/>
      <c r="D103" s="303"/>
      <c r="E103" s="303"/>
      <c r="F103" s="303"/>
      <c r="G103" s="303"/>
      <c r="H103" s="303"/>
      <c r="I103" s="303"/>
      <c r="J103" s="303"/>
      <c r="K103" s="240"/>
      <c r="L103" s="240"/>
      <c r="M103" s="240"/>
    </row>
    <row r="104" spans="2:13" s="57" customFormat="1" ht="12.6" customHeight="1" x14ac:dyDescent="0.2">
      <c r="B104" s="303"/>
      <c r="C104" s="308"/>
      <c r="D104" s="303"/>
      <c r="E104" s="303"/>
      <c r="F104" s="303"/>
      <c r="G104" s="303"/>
      <c r="H104" s="303"/>
      <c r="I104" s="303"/>
      <c r="J104" s="303"/>
      <c r="K104" s="240"/>
      <c r="L104" s="240"/>
      <c r="M104" s="240"/>
    </row>
    <row r="105" spans="2:13" s="57" customFormat="1" ht="12.6" customHeight="1" x14ac:dyDescent="0.2">
      <c r="B105" s="303"/>
      <c r="C105" s="308"/>
      <c r="D105" s="303"/>
      <c r="E105" s="303"/>
      <c r="F105" s="303"/>
      <c r="G105" s="303"/>
      <c r="H105" s="303"/>
      <c r="I105" s="303"/>
      <c r="J105" s="303"/>
      <c r="K105" s="240"/>
      <c r="L105" s="240"/>
      <c r="M105" s="240"/>
    </row>
    <row r="107" spans="2:13" ht="14.45" customHeight="1" x14ac:dyDescent="0.25"/>
    <row r="108" spans="2:13" ht="72" customHeight="1" thickBot="1" x14ac:dyDescent="0.3"/>
    <row r="109" spans="2:13" s="238" customFormat="1" ht="19.149999999999999" customHeight="1" thickTop="1" thickBot="1" x14ac:dyDescent="0.25">
      <c r="B109" s="1014" t="s">
        <v>74</v>
      </c>
      <c r="C109" s="1016" t="s">
        <v>35</v>
      </c>
      <c r="D109" s="1016" t="s">
        <v>6</v>
      </c>
      <c r="E109" s="1016" t="s">
        <v>3</v>
      </c>
      <c r="F109" s="1016" t="s">
        <v>4</v>
      </c>
      <c r="G109" s="1120" t="s">
        <v>7</v>
      </c>
      <c r="H109" s="1016" t="s">
        <v>36</v>
      </c>
      <c r="I109" s="1016" t="s">
        <v>75</v>
      </c>
      <c r="J109" s="1237" t="s">
        <v>76</v>
      </c>
      <c r="K109" s="1062" t="s">
        <v>38</v>
      </c>
      <c r="L109" s="1063"/>
      <c r="M109" s="1190"/>
    </row>
    <row r="110" spans="2:13" s="238" customFormat="1" ht="14.45" customHeight="1" x14ac:dyDescent="0.2">
      <c r="B110" s="1144"/>
      <c r="C110" s="1120"/>
      <c r="D110" s="1120"/>
      <c r="E110" s="1120"/>
      <c r="F110" s="1120"/>
      <c r="G110" s="1017"/>
      <c r="H110" s="1017"/>
      <c r="I110" s="1017"/>
      <c r="J110" s="1238"/>
      <c r="K110" s="302" t="s">
        <v>39</v>
      </c>
      <c r="L110" s="302" t="s">
        <v>40</v>
      </c>
      <c r="M110" s="302" t="s">
        <v>41</v>
      </c>
    </row>
    <row r="111" spans="2:13" s="57" customFormat="1" ht="22.15" customHeight="1" x14ac:dyDescent="0.2">
      <c r="B111" s="306"/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</row>
    <row r="112" spans="2:13" s="57" customFormat="1" ht="13.9" customHeight="1" x14ac:dyDescent="0.2">
      <c r="B112" s="295" t="s">
        <v>49</v>
      </c>
      <c r="C112" s="297" t="s">
        <v>847</v>
      </c>
      <c r="D112" s="297" t="s">
        <v>63</v>
      </c>
      <c r="E112" s="297" t="s">
        <v>860</v>
      </c>
      <c r="F112" s="297" t="s">
        <v>45</v>
      </c>
      <c r="G112" s="295" t="s">
        <v>46</v>
      </c>
      <c r="H112" s="295" t="s">
        <v>46</v>
      </c>
      <c r="I112" s="296">
        <v>13485</v>
      </c>
      <c r="J112" s="295" t="s">
        <v>48</v>
      </c>
      <c r="K112" s="283"/>
      <c r="L112" s="283"/>
      <c r="M112" s="283" t="s">
        <v>21</v>
      </c>
    </row>
    <row r="113" spans="2:15" s="57" customFormat="1" ht="13.9" customHeight="1" x14ac:dyDescent="0.2">
      <c r="B113" s="295" t="s">
        <v>42</v>
      </c>
      <c r="C113" s="297" t="s">
        <v>846</v>
      </c>
      <c r="D113" s="297" t="s">
        <v>63</v>
      </c>
      <c r="E113" s="297" t="s">
        <v>860</v>
      </c>
      <c r="F113" s="297" t="s">
        <v>45</v>
      </c>
      <c r="G113" s="295" t="s">
        <v>46</v>
      </c>
      <c r="H113" s="295" t="s">
        <v>46</v>
      </c>
      <c r="I113" s="296">
        <v>3240</v>
      </c>
      <c r="J113" s="295" t="s">
        <v>48</v>
      </c>
      <c r="K113" s="283"/>
      <c r="L113" s="283"/>
      <c r="M113" s="283" t="s">
        <v>21</v>
      </c>
    </row>
    <row r="114" spans="2:15" s="57" customFormat="1" ht="13.9" customHeight="1" x14ac:dyDescent="0.2">
      <c r="B114" s="295" t="s">
        <v>42</v>
      </c>
      <c r="C114" s="297" t="s">
        <v>849</v>
      </c>
      <c r="D114" s="297" t="s">
        <v>212</v>
      </c>
      <c r="E114" s="297" t="s">
        <v>869</v>
      </c>
      <c r="F114" s="297" t="s">
        <v>868</v>
      </c>
      <c r="G114" s="295" t="s">
        <v>46</v>
      </c>
      <c r="H114" s="295" t="s">
        <v>46</v>
      </c>
      <c r="I114" s="296">
        <v>3500</v>
      </c>
      <c r="J114" s="295" t="s">
        <v>48</v>
      </c>
      <c r="K114" s="283"/>
      <c r="L114" s="283"/>
      <c r="M114" s="283" t="s">
        <v>21</v>
      </c>
    </row>
    <row r="115" spans="2:15" s="57" customFormat="1" ht="13.9" customHeight="1" x14ac:dyDescent="0.2">
      <c r="B115" s="295" t="s">
        <v>42</v>
      </c>
      <c r="C115" s="297" t="s">
        <v>849</v>
      </c>
      <c r="D115" s="297" t="s">
        <v>359</v>
      </c>
      <c r="E115" s="297" t="s">
        <v>848</v>
      </c>
      <c r="F115" s="297" t="s">
        <v>45</v>
      </c>
      <c r="G115" s="295" t="s">
        <v>46</v>
      </c>
      <c r="H115" s="295" t="s">
        <v>46</v>
      </c>
      <c r="I115" s="296">
        <v>5112</v>
      </c>
      <c r="J115" s="295" t="s">
        <v>48</v>
      </c>
      <c r="K115" s="283"/>
      <c r="L115" s="283"/>
      <c r="M115" s="283" t="s">
        <v>21</v>
      </c>
      <c r="O115" s="642"/>
    </row>
    <row r="116" spans="2:15" s="57" customFormat="1" ht="22.15" customHeight="1" x14ac:dyDescent="0.2">
      <c r="B116" s="295" t="s">
        <v>42</v>
      </c>
      <c r="C116" s="299" t="s">
        <v>854</v>
      </c>
      <c r="D116" s="297" t="s">
        <v>853</v>
      </c>
      <c r="E116" s="297" t="s">
        <v>852</v>
      </c>
      <c r="F116" s="297" t="s">
        <v>867</v>
      </c>
      <c r="G116" s="295" t="s">
        <v>46</v>
      </c>
      <c r="H116" s="295" t="s">
        <v>46</v>
      </c>
      <c r="I116" s="296">
        <v>73800</v>
      </c>
      <c r="J116" s="295" t="s">
        <v>48</v>
      </c>
      <c r="K116" s="283"/>
      <c r="L116" s="283"/>
      <c r="M116" s="283" t="s">
        <v>21</v>
      </c>
    </row>
    <row r="117" spans="2:15" s="57" customFormat="1" ht="14.45" customHeight="1" x14ac:dyDescent="0.2">
      <c r="B117" s="295" t="s">
        <v>49</v>
      </c>
      <c r="C117" s="298" t="s">
        <v>851</v>
      </c>
      <c r="D117" s="297" t="s">
        <v>722</v>
      </c>
      <c r="E117" s="297" t="s">
        <v>866</v>
      </c>
      <c r="F117" s="297" t="s">
        <v>45</v>
      </c>
      <c r="G117" s="295" t="s">
        <v>46</v>
      </c>
      <c r="H117" s="295" t="s">
        <v>46</v>
      </c>
      <c r="I117" s="296">
        <v>2380</v>
      </c>
      <c r="J117" s="295" t="s">
        <v>48</v>
      </c>
      <c r="K117" s="283"/>
      <c r="L117" s="283"/>
      <c r="M117" s="283" t="s">
        <v>21</v>
      </c>
    </row>
    <row r="118" spans="2:15" s="57" customFormat="1" ht="14.45" customHeight="1" thickBot="1" x14ac:dyDescent="0.25">
      <c r="B118" s="295" t="s">
        <v>42</v>
      </c>
      <c r="C118" s="298" t="s">
        <v>865</v>
      </c>
      <c r="D118" s="297" t="s">
        <v>212</v>
      </c>
      <c r="E118" s="297" t="s">
        <v>864</v>
      </c>
      <c r="F118" s="297" t="s">
        <v>45</v>
      </c>
      <c r="G118" s="295" t="s">
        <v>46</v>
      </c>
      <c r="H118" s="295" t="s">
        <v>46</v>
      </c>
      <c r="I118" s="637">
        <v>2380</v>
      </c>
      <c r="J118" s="295" t="s">
        <v>48</v>
      </c>
      <c r="K118" s="77"/>
      <c r="L118" s="77"/>
      <c r="M118" s="283" t="s">
        <v>21</v>
      </c>
    </row>
    <row r="119" spans="2:15" s="57" customFormat="1" ht="14.45" customHeight="1" thickBot="1" x14ac:dyDescent="0.25">
      <c r="B119" s="632"/>
      <c r="C119" s="625"/>
      <c r="D119" s="633"/>
      <c r="E119" s="639"/>
      <c r="F119" s="640"/>
      <c r="G119" s="641"/>
      <c r="H119" s="641"/>
      <c r="I119" s="631">
        <f>SUM(I112:I118)</f>
        <v>103897</v>
      </c>
      <c r="J119" s="641"/>
      <c r="K119" s="553"/>
      <c r="L119" s="553"/>
      <c r="M119" s="629"/>
    </row>
    <row r="120" spans="2:15" s="57" customFormat="1" ht="14.45" customHeight="1" x14ac:dyDescent="0.2">
      <c r="B120" s="1181" t="s">
        <v>141</v>
      </c>
      <c r="C120" s="1182"/>
      <c r="D120" s="1182"/>
      <c r="E120" s="1183"/>
      <c r="F120" s="997" t="s">
        <v>23</v>
      </c>
      <c r="G120" s="998"/>
      <c r="H120" s="998"/>
      <c r="I120" s="1001"/>
      <c r="J120" s="998"/>
      <c r="K120" s="998"/>
      <c r="L120" s="998"/>
      <c r="M120" s="999"/>
    </row>
    <row r="121" spans="2:15" s="57" customFormat="1" ht="14.45" customHeight="1" x14ac:dyDescent="0.2">
      <c r="B121" s="1184"/>
      <c r="C121" s="1185"/>
      <c r="D121" s="1185"/>
      <c r="E121" s="1186"/>
      <c r="F121" s="1000"/>
      <c r="G121" s="1001"/>
      <c r="H121" s="1001"/>
      <c r="I121" s="1001"/>
      <c r="J121" s="1001"/>
      <c r="K121" s="1001"/>
      <c r="L121" s="1001"/>
      <c r="M121" s="1002"/>
    </row>
    <row r="122" spans="2:15" s="57" customFormat="1" ht="14.45" customHeight="1" x14ac:dyDescent="0.2">
      <c r="B122" s="1184"/>
      <c r="C122" s="1185"/>
      <c r="D122" s="1185"/>
      <c r="E122" s="1186"/>
      <c r="F122" s="1000"/>
      <c r="G122" s="1001"/>
      <c r="H122" s="1001"/>
      <c r="I122" s="1001"/>
      <c r="J122" s="1001"/>
      <c r="K122" s="1001"/>
      <c r="L122" s="1001"/>
      <c r="M122" s="1002"/>
    </row>
    <row r="123" spans="2:15" s="57" customFormat="1" ht="14.45" customHeight="1" x14ac:dyDescent="0.2">
      <c r="B123" s="1187"/>
      <c r="C123" s="1188"/>
      <c r="D123" s="1188"/>
      <c r="E123" s="1189"/>
      <c r="F123" s="1003"/>
      <c r="G123" s="1004"/>
      <c r="H123" s="1004"/>
      <c r="I123" s="1004"/>
      <c r="J123" s="1004"/>
      <c r="K123" s="1004"/>
      <c r="L123" s="1004"/>
      <c r="M123" s="1005"/>
    </row>
    <row r="124" spans="2:15" s="57" customFormat="1" ht="14.45" customHeight="1" x14ac:dyDescent="0.2">
      <c r="B124" s="303"/>
      <c r="C124" s="307"/>
      <c r="D124" s="303"/>
      <c r="E124" s="303"/>
      <c r="F124" s="303"/>
      <c r="G124" s="303"/>
      <c r="H124" s="303"/>
      <c r="I124" s="303"/>
      <c r="J124" s="303"/>
      <c r="K124" s="240"/>
      <c r="L124" s="240"/>
      <c r="M124" s="240"/>
    </row>
    <row r="125" spans="2:15" s="57" customFormat="1" ht="14.45" customHeight="1" x14ac:dyDescent="0.2">
      <c r="B125" s="303"/>
      <c r="C125" s="307"/>
      <c r="D125" s="303"/>
      <c r="E125" s="303"/>
      <c r="F125" s="303"/>
      <c r="G125" s="303"/>
      <c r="H125" s="303"/>
      <c r="I125" s="303"/>
      <c r="J125" s="303"/>
      <c r="K125" s="240"/>
      <c r="L125" s="240"/>
      <c r="M125" s="240"/>
    </row>
    <row r="126" spans="2:15" s="57" customFormat="1" ht="14.45" customHeight="1" x14ac:dyDescent="0.2">
      <c r="B126" s="303"/>
      <c r="C126" s="307"/>
      <c r="D126" s="303"/>
      <c r="E126" s="303"/>
      <c r="F126" s="303"/>
      <c r="G126" s="303"/>
      <c r="H126" s="303"/>
      <c r="I126" s="303"/>
      <c r="J126" s="303"/>
      <c r="K126" s="240"/>
      <c r="L126" s="240"/>
      <c r="M126" s="240"/>
    </row>
    <row r="127" spans="2:15" s="57" customFormat="1" ht="14.45" customHeight="1" x14ac:dyDescent="0.2">
      <c r="B127" s="303"/>
      <c r="C127" s="307"/>
      <c r="D127" s="303"/>
      <c r="E127" s="303"/>
      <c r="F127" s="303"/>
      <c r="G127" s="303"/>
      <c r="H127" s="303"/>
      <c r="I127" s="303"/>
      <c r="J127" s="303"/>
      <c r="K127" s="240"/>
      <c r="L127" s="240"/>
      <c r="M127" s="240"/>
    </row>
    <row r="128" spans="2:15" s="57" customFormat="1" ht="14.45" customHeight="1" x14ac:dyDescent="0.2">
      <c r="B128" s="303"/>
      <c r="C128" s="307"/>
      <c r="D128" s="303"/>
      <c r="E128" s="303"/>
      <c r="F128" s="303"/>
      <c r="G128" s="303"/>
      <c r="H128" s="303"/>
      <c r="I128" s="303"/>
      <c r="J128" s="303"/>
      <c r="K128" s="240"/>
      <c r="L128" s="240"/>
      <c r="M128" s="240"/>
    </row>
    <row r="129" spans="2:13" s="57" customFormat="1" ht="14.45" customHeight="1" x14ac:dyDescent="0.2">
      <c r="B129" s="303"/>
      <c r="C129" s="307"/>
      <c r="D129" s="303"/>
      <c r="E129" s="303"/>
      <c r="F129" s="303"/>
      <c r="G129" s="303"/>
      <c r="H129" s="303"/>
      <c r="I129" s="303"/>
      <c r="J129" s="303"/>
      <c r="K129" s="240"/>
      <c r="L129" s="240"/>
      <c r="M129" s="240"/>
    </row>
    <row r="130" spans="2:13" s="57" customFormat="1" ht="14.45" customHeight="1" x14ac:dyDescent="0.2">
      <c r="B130" s="303"/>
      <c r="C130" s="307"/>
      <c r="D130" s="303"/>
      <c r="E130" s="303"/>
      <c r="F130" s="303"/>
      <c r="G130" s="303"/>
      <c r="H130" s="303"/>
      <c r="I130" s="303"/>
      <c r="J130" s="303"/>
      <c r="K130" s="240"/>
      <c r="L130" s="240"/>
      <c r="M130" s="240"/>
    </row>
    <row r="131" spans="2:13" s="57" customFormat="1" ht="14.45" customHeight="1" x14ac:dyDescent="0.2">
      <c r="B131" s="303"/>
      <c r="C131" s="307"/>
      <c r="D131" s="303"/>
      <c r="E131" s="303"/>
      <c r="F131" s="303"/>
      <c r="G131" s="303"/>
      <c r="H131" s="303"/>
      <c r="I131" s="303"/>
      <c r="J131" s="303"/>
      <c r="K131" s="240"/>
      <c r="L131" s="240"/>
      <c r="M131" s="240"/>
    </row>
    <row r="132" spans="2:13" s="57" customFormat="1" ht="14.45" customHeight="1" x14ac:dyDescent="0.2">
      <c r="B132" s="303"/>
      <c r="C132" s="307"/>
      <c r="D132" s="303"/>
      <c r="E132" s="303"/>
      <c r="F132" s="303"/>
      <c r="G132" s="303"/>
      <c r="H132" s="303"/>
      <c r="I132" s="303"/>
      <c r="J132" s="303"/>
      <c r="K132" s="240"/>
      <c r="L132" s="240"/>
      <c r="M132" s="240"/>
    </row>
    <row r="133" spans="2:13" s="57" customFormat="1" ht="14.45" customHeight="1" x14ac:dyDescent="0.2">
      <c r="B133" s="303"/>
      <c r="C133" s="307"/>
      <c r="D133" s="303"/>
      <c r="E133" s="303"/>
      <c r="F133" s="303"/>
      <c r="G133" s="303"/>
      <c r="H133" s="303"/>
      <c r="I133" s="303"/>
      <c r="J133" s="303"/>
      <c r="K133" s="240"/>
      <c r="L133" s="240"/>
      <c r="M133" s="240"/>
    </row>
    <row r="134" spans="2:13" s="57" customFormat="1" ht="14.45" customHeight="1" x14ac:dyDescent="0.2">
      <c r="B134" s="303"/>
      <c r="C134" s="307"/>
      <c r="D134" s="303"/>
      <c r="E134" s="303"/>
      <c r="F134" s="303"/>
      <c r="G134" s="303"/>
      <c r="H134" s="303"/>
      <c r="I134" s="303"/>
      <c r="J134" s="303"/>
      <c r="K134" s="240"/>
      <c r="L134" s="240"/>
      <c r="M134" s="240"/>
    </row>
    <row r="135" spans="2:13" s="57" customFormat="1" ht="14.45" customHeight="1" x14ac:dyDescent="0.2">
      <c r="B135" s="303"/>
      <c r="C135" s="307"/>
      <c r="D135" s="303"/>
      <c r="E135" s="303"/>
      <c r="F135" s="303"/>
      <c r="G135" s="303"/>
      <c r="H135" s="303"/>
      <c r="I135" s="303"/>
      <c r="J135" s="303"/>
      <c r="K135" s="240"/>
      <c r="L135" s="240"/>
      <c r="M135" s="240"/>
    </row>
    <row r="136" spans="2:13" s="57" customFormat="1" ht="14.45" customHeight="1" x14ac:dyDescent="0.2">
      <c r="B136" s="303"/>
      <c r="C136" s="307"/>
      <c r="D136" s="303"/>
      <c r="E136" s="303"/>
      <c r="F136" s="303"/>
      <c r="G136" s="303"/>
      <c r="H136" s="303"/>
      <c r="I136" s="303"/>
      <c r="J136" s="303"/>
      <c r="K136" s="240"/>
      <c r="L136" s="240"/>
      <c r="M136" s="240"/>
    </row>
    <row r="137" spans="2:13" s="57" customFormat="1" ht="14.45" customHeight="1" x14ac:dyDescent="0.2">
      <c r="B137" s="303"/>
      <c r="C137" s="307"/>
      <c r="D137" s="303"/>
      <c r="E137" s="303"/>
      <c r="F137" s="303"/>
      <c r="G137" s="303"/>
      <c r="H137" s="303"/>
      <c r="I137" s="303"/>
      <c r="J137" s="303"/>
      <c r="K137" s="240"/>
      <c r="L137" s="240"/>
      <c r="M137" s="240"/>
    </row>
    <row r="138" spans="2:13" s="57" customFormat="1" ht="14.45" customHeight="1" x14ac:dyDescent="0.2">
      <c r="B138" s="303"/>
      <c r="C138" s="307"/>
      <c r="D138" s="303"/>
      <c r="E138" s="303"/>
      <c r="F138" s="303"/>
      <c r="G138" s="303"/>
      <c r="H138" s="303"/>
      <c r="I138" s="303"/>
      <c r="J138" s="303"/>
      <c r="K138" s="240"/>
      <c r="L138" s="240"/>
      <c r="M138" s="240"/>
    </row>
    <row r="140" spans="2:13" ht="14.45" customHeight="1" x14ac:dyDescent="0.25"/>
    <row r="141" spans="2:13" ht="72" customHeight="1" thickBot="1" x14ac:dyDescent="0.3"/>
    <row r="142" spans="2:13" s="238" customFormat="1" ht="19.149999999999999" customHeight="1" thickTop="1" thickBot="1" x14ac:dyDescent="0.25">
      <c r="B142" s="1014" t="s">
        <v>74</v>
      </c>
      <c r="C142" s="1016" t="s">
        <v>35</v>
      </c>
      <c r="D142" s="1016" t="s">
        <v>6</v>
      </c>
      <c r="E142" s="1016" t="s">
        <v>3</v>
      </c>
      <c r="F142" s="1016" t="s">
        <v>4</v>
      </c>
      <c r="G142" s="1016" t="s">
        <v>7</v>
      </c>
      <c r="H142" s="1016" t="s">
        <v>36</v>
      </c>
      <c r="I142" s="1016" t="s">
        <v>75</v>
      </c>
      <c r="J142" s="1237" t="s">
        <v>76</v>
      </c>
      <c r="K142" s="1062" t="s">
        <v>38</v>
      </c>
      <c r="L142" s="1063"/>
      <c r="M142" s="1190"/>
    </row>
    <row r="143" spans="2:13" s="238" customFormat="1" ht="14.45" customHeight="1" x14ac:dyDescent="0.2">
      <c r="B143" s="1144"/>
      <c r="C143" s="1120"/>
      <c r="D143" s="1120"/>
      <c r="E143" s="1120"/>
      <c r="F143" s="1120"/>
      <c r="G143" s="1120"/>
      <c r="H143" s="1120"/>
      <c r="I143" s="1120"/>
      <c r="J143" s="1238"/>
      <c r="K143" s="302" t="s">
        <v>39</v>
      </c>
      <c r="L143" s="302" t="s">
        <v>40</v>
      </c>
      <c r="M143" s="302" t="s">
        <v>41</v>
      </c>
    </row>
    <row r="144" spans="2:13" s="57" customFormat="1" ht="0.75" customHeight="1" x14ac:dyDescent="0.2">
      <c r="B144" s="303"/>
      <c r="C144" s="307"/>
      <c r="D144" s="303"/>
      <c r="E144" s="303"/>
      <c r="F144" s="303"/>
      <c r="G144" s="303"/>
      <c r="H144" s="303"/>
      <c r="I144" s="303"/>
      <c r="J144" s="303"/>
      <c r="K144" s="240"/>
      <c r="L144" s="240"/>
      <c r="M144" s="240"/>
    </row>
    <row r="145" spans="2:13" s="57" customFormat="1" ht="15" customHeight="1" x14ac:dyDescent="0.2">
      <c r="B145" s="306"/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</row>
    <row r="146" spans="2:13" s="57" customFormat="1" ht="15.6" customHeight="1" x14ac:dyDescent="0.2">
      <c r="B146" s="77" t="s">
        <v>493</v>
      </c>
      <c r="C146" s="80" t="s">
        <v>861</v>
      </c>
      <c r="D146" s="80" t="s">
        <v>63</v>
      </c>
      <c r="E146" s="80" t="s">
        <v>860</v>
      </c>
      <c r="F146" s="80" t="s">
        <v>45</v>
      </c>
      <c r="G146" s="77" t="s">
        <v>46</v>
      </c>
      <c r="H146" s="77" t="s">
        <v>46</v>
      </c>
      <c r="I146" s="305">
        <v>26970</v>
      </c>
      <c r="J146" s="77" t="s">
        <v>48</v>
      </c>
      <c r="K146" s="77"/>
      <c r="L146" s="77"/>
      <c r="M146" s="77" t="s">
        <v>21</v>
      </c>
    </row>
    <row r="147" spans="2:13" s="57" customFormat="1" ht="22.15" customHeight="1" x14ac:dyDescent="0.2">
      <c r="B147" s="77" t="s">
        <v>42</v>
      </c>
      <c r="C147" s="168" t="s">
        <v>859</v>
      </c>
      <c r="D147" s="121" t="s">
        <v>853</v>
      </c>
      <c r="E147" s="80" t="s">
        <v>852</v>
      </c>
      <c r="F147" s="80" t="s">
        <v>45</v>
      </c>
      <c r="G147" s="77" t="s">
        <v>46</v>
      </c>
      <c r="H147" s="77" t="s">
        <v>46</v>
      </c>
      <c r="I147" s="305">
        <v>73800</v>
      </c>
      <c r="J147" s="77" t="s">
        <v>48</v>
      </c>
      <c r="K147" s="77"/>
      <c r="L147" s="77"/>
      <c r="M147" s="77" t="s">
        <v>21</v>
      </c>
    </row>
    <row r="148" spans="2:13" s="57" customFormat="1" ht="11.45" customHeight="1" x14ac:dyDescent="0.2">
      <c r="B148" s="77" t="s">
        <v>42</v>
      </c>
      <c r="C148" s="80" t="s">
        <v>856</v>
      </c>
      <c r="D148" s="80" t="s">
        <v>212</v>
      </c>
      <c r="E148" s="80" t="s">
        <v>863</v>
      </c>
      <c r="F148" s="80" t="s">
        <v>45</v>
      </c>
      <c r="G148" s="77" t="s">
        <v>46</v>
      </c>
      <c r="H148" s="77" t="s">
        <v>46</v>
      </c>
      <c r="I148" s="305">
        <v>3600</v>
      </c>
      <c r="J148" s="77" t="s">
        <v>48</v>
      </c>
      <c r="K148" s="77"/>
      <c r="L148" s="77"/>
      <c r="M148" s="77" t="s">
        <v>21</v>
      </c>
    </row>
    <row r="149" spans="2:13" s="57" customFormat="1" ht="13.9" customHeight="1" x14ac:dyDescent="0.2">
      <c r="B149" s="77" t="s">
        <v>42</v>
      </c>
      <c r="C149" s="80" t="s">
        <v>856</v>
      </c>
      <c r="D149" s="80" t="s">
        <v>212</v>
      </c>
      <c r="E149" s="80" t="s">
        <v>863</v>
      </c>
      <c r="F149" s="80" t="s">
        <v>45</v>
      </c>
      <c r="G149" s="77" t="s">
        <v>46</v>
      </c>
      <c r="H149" s="77" t="s">
        <v>46</v>
      </c>
      <c r="I149" s="305">
        <v>3600</v>
      </c>
      <c r="J149" s="77" t="s">
        <v>48</v>
      </c>
      <c r="K149" s="77"/>
      <c r="L149" s="77"/>
      <c r="M149" s="77" t="s">
        <v>21</v>
      </c>
    </row>
    <row r="150" spans="2:13" s="57" customFormat="1" ht="13.9" customHeight="1" thickBot="1" x14ac:dyDescent="0.25">
      <c r="B150" s="77" t="s">
        <v>42</v>
      </c>
      <c r="C150" s="80" t="s">
        <v>856</v>
      </c>
      <c r="D150" s="80" t="s">
        <v>212</v>
      </c>
      <c r="E150" s="80" t="s">
        <v>857</v>
      </c>
      <c r="F150" s="80" t="s">
        <v>45</v>
      </c>
      <c r="G150" s="77" t="s">
        <v>46</v>
      </c>
      <c r="H150" s="77" t="s">
        <v>46</v>
      </c>
      <c r="I150" s="643">
        <v>5112</v>
      </c>
      <c r="J150" s="77" t="s">
        <v>48</v>
      </c>
      <c r="K150" s="77"/>
      <c r="L150" s="77"/>
      <c r="M150" s="77" t="s">
        <v>21</v>
      </c>
    </row>
    <row r="151" spans="2:13" s="57" customFormat="1" ht="13.9" customHeight="1" thickBot="1" x14ac:dyDescent="0.25">
      <c r="B151" s="559"/>
      <c r="C151" s="550"/>
      <c r="D151" s="550"/>
      <c r="E151" s="550"/>
      <c r="F151" s="552"/>
      <c r="G151" s="553"/>
      <c r="H151" s="553"/>
      <c r="I151" s="644">
        <f>SUM(I146:I150)</f>
        <v>113082</v>
      </c>
      <c r="J151" s="553"/>
      <c r="K151" s="553"/>
      <c r="L151" s="553"/>
      <c r="M151" s="554"/>
    </row>
    <row r="152" spans="2:13" s="57" customFormat="1" ht="13.9" customHeight="1" x14ac:dyDescent="0.2">
      <c r="B152" s="1181" t="s">
        <v>73</v>
      </c>
      <c r="C152" s="1182"/>
      <c r="D152" s="1182"/>
      <c r="E152" s="1182"/>
      <c r="F152" s="997" t="s">
        <v>23</v>
      </c>
      <c r="G152" s="998"/>
      <c r="H152" s="998"/>
      <c r="I152" s="1001"/>
      <c r="J152" s="998"/>
      <c r="K152" s="998"/>
      <c r="L152" s="998"/>
      <c r="M152" s="999"/>
    </row>
    <row r="153" spans="2:13" s="57" customFormat="1" ht="13.9" customHeight="1" x14ac:dyDescent="0.2">
      <c r="B153" s="1184"/>
      <c r="C153" s="1185"/>
      <c r="D153" s="1185"/>
      <c r="E153" s="1185"/>
      <c r="F153" s="1000"/>
      <c r="G153" s="1001"/>
      <c r="H153" s="1001"/>
      <c r="I153" s="1001"/>
      <c r="J153" s="1001"/>
      <c r="K153" s="1001"/>
      <c r="L153" s="1001"/>
      <c r="M153" s="1002"/>
    </row>
    <row r="154" spans="2:13" s="57" customFormat="1" ht="13.9" customHeight="1" x14ac:dyDescent="0.2">
      <c r="B154" s="1184"/>
      <c r="C154" s="1185"/>
      <c r="D154" s="1185"/>
      <c r="E154" s="1185"/>
      <c r="F154" s="1000"/>
      <c r="G154" s="1001"/>
      <c r="H154" s="1001"/>
      <c r="I154" s="1001"/>
      <c r="J154" s="1001"/>
      <c r="K154" s="1001"/>
      <c r="L154" s="1001"/>
      <c r="M154" s="1002"/>
    </row>
    <row r="155" spans="2:13" s="57" customFormat="1" ht="13.9" customHeight="1" x14ac:dyDescent="0.2">
      <c r="B155" s="1187"/>
      <c r="C155" s="1188"/>
      <c r="D155" s="1188"/>
      <c r="E155" s="1188"/>
      <c r="F155" s="1003"/>
      <c r="G155" s="1004"/>
      <c r="H155" s="1004"/>
      <c r="I155" s="1004"/>
      <c r="J155" s="1004"/>
      <c r="K155" s="1004"/>
      <c r="L155" s="1004"/>
      <c r="M155" s="1005"/>
    </row>
    <row r="156" spans="2:13" s="57" customFormat="1" ht="13.9" customHeight="1" x14ac:dyDescent="0.2">
      <c r="B156" s="303"/>
      <c r="C156" s="304"/>
      <c r="D156" s="303"/>
      <c r="E156" s="303"/>
      <c r="F156" s="303"/>
      <c r="G156" s="303"/>
      <c r="H156" s="303"/>
      <c r="I156" s="303"/>
      <c r="J156" s="303"/>
      <c r="K156" s="303"/>
      <c r="L156" s="240"/>
      <c r="M156" s="240"/>
    </row>
    <row r="157" spans="2:13" s="57" customFormat="1" ht="13.9" customHeight="1" x14ac:dyDescent="0.2">
      <c r="B157" s="303"/>
      <c r="C157" s="304"/>
      <c r="D157" s="303"/>
      <c r="E157" s="303"/>
      <c r="F157" s="303"/>
      <c r="G157" s="303"/>
      <c r="H157" s="303"/>
      <c r="I157" s="303"/>
      <c r="J157" s="303"/>
      <c r="K157" s="303"/>
      <c r="L157" s="240"/>
      <c r="M157" s="240"/>
    </row>
    <row r="158" spans="2:13" s="57" customFormat="1" ht="13.9" customHeight="1" x14ac:dyDescent="0.2">
      <c r="B158" s="303"/>
      <c r="C158" s="304"/>
      <c r="D158" s="303"/>
      <c r="E158" s="303"/>
      <c r="F158" s="303"/>
      <c r="G158" s="303"/>
      <c r="H158" s="303"/>
      <c r="I158" s="303"/>
      <c r="J158" s="303"/>
      <c r="K158" s="303"/>
      <c r="L158" s="240"/>
      <c r="M158" s="240"/>
    </row>
    <row r="159" spans="2:13" s="57" customFormat="1" ht="13.9" customHeight="1" x14ac:dyDescent="0.2">
      <c r="B159" s="303"/>
      <c r="C159" s="304"/>
      <c r="D159" s="303"/>
      <c r="E159" s="303"/>
      <c r="F159" s="303"/>
      <c r="G159" s="303"/>
      <c r="H159" s="303"/>
      <c r="I159" s="303"/>
      <c r="J159" s="303"/>
      <c r="K159" s="303"/>
      <c r="L159" s="240"/>
      <c r="M159" s="240"/>
    </row>
    <row r="160" spans="2:13" s="57" customFormat="1" ht="13.9" customHeight="1" x14ac:dyDescent="0.2">
      <c r="B160" s="303"/>
      <c r="C160" s="304"/>
      <c r="D160" s="303"/>
      <c r="E160" s="303"/>
      <c r="F160" s="303"/>
      <c r="G160" s="303"/>
      <c r="H160" s="303"/>
      <c r="I160" s="303"/>
      <c r="J160" s="303"/>
      <c r="K160" s="303"/>
      <c r="L160" s="240"/>
      <c r="M160" s="240"/>
    </row>
    <row r="161" spans="2:13" s="57" customFormat="1" ht="13.9" customHeight="1" x14ac:dyDescent="0.2">
      <c r="B161" s="303"/>
      <c r="C161" s="304"/>
      <c r="D161" s="303"/>
      <c r="E161" s="303"/>
      <c r="F161" s="303"/>
      <c r="G161" s="303"/>
      <c r="H161" s="303"/>
      <c r="I161" s="303"/>
      <c r="J161" s="303"/>
      <c r="K161" s="303"/>
      <c r="L161" s="240"/>
      <c r="M161" s="240"/>
    </row>
    <row r="162" spans="2:13" s="57" customFormat="1" ht="13.9" customHeight="1" x14ac:dyDescent="0.2">
      <c r="B162" s="303"/>
      <c r="C162" s="304"/>
      <c r="D162" s="303"/>
      <c r="E162" s="303"/>
      <c r="F162" s="303"/>
      <c r="G162" s="303"/>
      <c r="H162" s="303"/>
      <c r="I162" s="303"/>
      <c r="J162" s="303"/>
      <c r="K162" s="303"/>
      <c r="L162" s="240"/>
      <c r="M162" s="240"/>
    </row>
    <row r="163" spans="2:13" s="57" customFormat="1" ht="13.9" customHeight="1" x14ac:dyDescent="0.2">
      <c r="B163" s="303"/>
      <c r="C163" s="304"/>
      <c r="D163" s="303"/>
      <c r="E163" s="303"/>
      <c r="F163" s="303"/>
      <c r="G163" s="303"/>
      <c r="H163" s="303"/>
      <c r="I163" s="303"/>
      <c r="J163" s="303"/>
      <c r="K163" s="303"/>
      <c r="L163" s="240"/>
      <c r="M163" s="240"/>
    </row>
    <row r="164" spans="2:13" s="57" customFormat="1" ht="13.9" customHeight="1" x14ac:dyDescent="0.2">
      <c r="B164" s="303"/>
      <c r="C164" s="304"/>
      <c r="D164" s="303"/>
      <c r="E164" s="303"/>
      <c r="F164" s="303"/>
      <c r="G164" s="303"/>
      <c r="H164" s="303"/>
      <c r="I164" s="303"/>
      <c r="J164" s="303"/>
      <c r="K164" s="303"/>
      <c r="L164" s="240"/>
      <c r="M164" s="240"/>
    </row>
    <row r="165" spans="2:13" s="57" customFormat="1" ht="13.9" customHeight="1" x14ac:dyDescent="0.2">
      <c r="B165" s="303"/>
      <c r="C165" s="304"/>
      <c r="D165" s="303"/>
      <c r="E165" s="303"/>
      <c r="F165" s="303"/>
      <c r="G165" s="303"/>
      <c r="H165" s="303"/>
      <c r="I165" s="303"/>
      <c r="J165" s="303"/>
      <c r="K165" s="303"/>
      <c r="L165" s="240"/>
      <c r="M165" s="240"/>
    </row>
    <row r="166" spans="2:13" s="57" customFormat="1" ht="13.9" customHeight="1" x14ac:dyDescent="0.2">
      <c r="B166" s="303"/>
      <c r="C166" s="304"/>
      <c r="D166" s="303"/>
      <c r="E166" s="303"/>
      <c r="F166" s="303"/>
      <c r="G166" s="303"/>
      <c r="H166" s="303"/>
      <c r="I166" s="303"/>
      <c r="J166" s="303"/>
      <c r="K166" s="303"/>
      <c r="L166" s="240"/>
      <c r="M166" s="240"/>
    </row>
    <row r="167" spans="2:13" s="57" customFormat="1" ht="13.9" customHeight="1" x14ac:dyDescent="0.2">
      <c r="B167" s="303"/>
      <c r="C167" s="304"/>
      <c r="D167" s="303"/>
      <c r="E167" s="303"/>
      <c r="F167" s="303"/>
      <c r="G167" s="303"/>
      <c r="H167" s="303"/>
      <c r="I167" s="303"/>
      <c r="J167" s="303"/>
      <c r="K167" s="303"/>
      <c r="L167" s="240"/>
      <c r="M167" s="240"/>
    </row>
    <row r="168" spans="2:13" s="57" customFormat="1" ht="13.9" customHeight="1" x14ac:dyDescent="0.2">
      <c r="B168" s="303"/>
      <c r="C168" s="304"/>
      <c r="D168" s="303"/>
      <c r="E168" s="303"/>
      <c r="F168" s="303"/>
      <c r="G168" s="303"/>
      <c r="H168" s="303"/>
      <c r="I168" s="303"/>
      <c r="J168" s="303"/>
      <c r="K168" s="303"/>
      <c r="L168" s="240"/>
      <c r="M168" s="240"/>
    </row>
    <row r="169" spans="2:13" s="57" customFormat="1" ht="13.9" customHeight="1" x14ac:dyDescent="0.2">
      <c r="B169" s="303"/>
      <c r="C169" s="304"/>
      <c r="D169" s="303"/>
      <c r="E169" s="303"/>
      <c r="F169" s="303"/>
      <c r="G169" s="303"/>
      <c r="H169" s="303"/>
      <c r="I169" s="303"/>
      <c r="J169" s="303"/>
      <c r="K169" s="303"/>
      <c r="L169" s="240"/>
      <c r="M169" s="240"/>
    </row>
    <row r="170" spans="2:13" s="57" customFormat="1" ht="13.9" customHeight="1" x14ac:dyDescent="0.2">
      <c r="B170" s="303"/>
      <c r="C170" s="304"/>
      <c r="D170" s="303"/>
      <c r="E170" s="303"/>
      <c r="F170" s="303"/>
      <c r="G170" s="303"/>
      <c r="H170" s="303"/>
      <c r="I170" s="303"/>
      <c r="J170" s="303"/>
      <c r="K170" s="303"/>
      <c r="L170" s="240"/>
      <c r="M170" s="240"/>
    </row>
    <row r="171" spans="2:13" s="57" customFormat="1" ht="13.9" customHeight="1" x14ac:dyDescent="0.2">
      <c r="B171" s="303"/>
      <c r="C171" s="304"/>
      <c r="D171" s="303"/>
      <c r="E171" s="303"/>
      <c r="F171" s="303"/>
      <c r="G171" s="303"/>
      <c r="H171" s="303"/>
      <c r="I171" s="303"/>
      <c r="J171" s="303"/>
      <c r="K171" s="303"/>
      <c r="L171" s="240"/>
      <c r="M171" s="240"/>
    </row>
    <row r="173" spans="2:13" ht="14.45" customHeight="1" x14ac:dyDescent="0.25"/>
    <row r="174" spans="2:13" ht="72" customHeight="1" thickBot="1" x14ac:dyDescent="0.3"/>
    <row r="175" spans="2:13" s="238" customFormat="1" ht="19.149999999999999" customHeight="1" thickTop="1" thickBot="1" x14ac:dyDescent="0.25">
      <c r="B175" s="1014" t="s">
        <v>862</v>
      </c>
      <c r="C175" s="1016" t="s">
        <v>35</v>
      </c>
      <c r="D175" s="1016" t="s">
        <v>6</v>
      </c>
      <c r="E175" s="1016" t="s">
        <v>3</v>
      </c>
      <c r="F175" s="1016" t="s">
        <v>4</v>
      </c>
      <c r="G175" s="1016" t="s">
        <v>7</v>
      </c>
      <c r="H175" s="1016" t="s">
        <v>36</v>
      </c>
      <c r="I175" s="1016" t="s">
        <v>75</v>
      </c>
      <c r="J175" s="1237" t="s">
        <v>76</v>
      </c>
      <c r="K175" s="1062" t="s">
        <v>38</v>
      </c>
      <c r="L175" s="1063"/>
      <c r="M175" s="1190"/>
    </row>
    <row r="176" spans="2:13" s="238" customFormat="1" ht="14.45" customHeight="1" x14ac:dyDescent="0.2">
      <c r="B176" s="1144"/>
      <c r="C176" s="1120"/>
      <c r="D176" s="1120"/>
      <c r="E176" s="1120"/>
      <c r="F176" s="1120"/>
      <c r="G176" s="1017"/>
      <c r="H176" s="1017"/>
      <c r="I176" s="1017"/>
      <c r="J176" s="1238"/>
      <c r="K176" s="302" t="s">
        <v>39</v>
      </c>
      <c r="L176" s="302" t="s">
        <v>40</v>
      </c>
      <c r="M176" s="302" t="s">
        <v>41</v>
      </c>
    </row>
    <row r="177" spans="2:13" s="57" customFormat="1" ht="15" customHeight="1" x14ac:dyDescent="0.2">
      <c r="B177" s="306"/>
      <c r="C177" s="306"/>
      <c r="D177" s="306"/>
      <c r="E177" s="306"/>
      <c r="F177" s="306"/>
      <c r="G177" s="306"/>
      <c r="H177" s="306"/>
      <c r="I177" s="306"/>
      <c r="J177" s="306"/>
      <c r="K177" s="306"/>
      <c r="L177" s="306"/>
      <c r="M177" s="306"/>
    </row>
    <row r="178" spans="2:13" s="57" customFormat="1" ht="19.899999999999999" customHeight="1" x14ac:dyDescent="0.2">
      <c r="B178" s="77" t="s">
        <v>746</v>
      </c>
      <c r="C178" s="80" t="s">
        <v>861</v>
      </c>
      <c r="D178" s="80" t="s">
        <v>63</v>
      </c>
      <c r="E178" s="80" t="s">
        <v>860</v>
      </c>
      <c r="F178" s="80" t="s">
        <v>45</v>
      </c>
      <c r="G178" s="77" t="s">
        <v>46</v>
      </c>
      <c r="H178" s="77" t="s">
        <v>46</v>
      </c>
      <c r="I178" s="305">
        <v>13485</v>
      </c>
      <c r="J178" s="77" t="s">
        <v>48</v>
      </c>
      <c r="K178" s="77"/>
      <c r="L178" s="77"/>
      <c r="M178" s="77" t="s">
        <v>21</v>
      </c>
    </row>
    <row r="179" spans="2:13" s="57" customFormat="1" ht="22.15" customHeight="1" x14ac:dyDescent="0.2">
      <c r="B179" s="77" t="s">
        <v>42</v>
      </c>
      <c r="C179" s="168" t="s">
        <v>859</v>
      </c>
      <c r="D179" s="121" t="s">
        <v>853</v>
      </c>
      <c r="E179" s="80" t="s">
        <v>852</v>
      </c>
      <c r="F179" s="80" t="s">
        <v>45</v>
      </c>
      <c r="G179" s="77" t="s">
        <v>46</v>
      </c>
      <c r="H179" s="77" t="s">
        <v>46</v>
      </c>
      <c r="I179" s="305">
        <v>73800</v>
      </c>
      <c r="J179" s="77" t="s">
        <v>48</v>
      </c>
      <c r="K179" s="77"/>
      <c r="L179" s="77"/>
      <c r="M179" s="77" t="s">
        <v>21</v>
      </c>
    </row>
    <row r="180" spans="2:13" s="57" customFormat="1" ht="15.6" customHeight="1" x14ac:dyDescent="0.2">
      <c r="B180" s="77" t="s">
        <v>42</v>
      </c>
      <c r="C180" s="80" t="s">
        <v>856</v>
      </c>
      <c r="D180" s="80" t="s">
        <v>212</v>
      </c>
      <c r="E180" s="80" t="s">
        <v>848</v>
      </c>
      <c r="F180" s="80" t="s">
        <v>45</v>
      </c>
      <c r="G180" s="77" t="s">
        <v>46</v>
      </c>
      <c r="H180" s="77" t="s">
        <v>46</v>
      </c>
      <c r="I180" s="305">
        <v>5112</v>
      </c>
      <c r="J180" s="77" t="s">
        <v>48</v>
      </c>
      <c r="K180" s="77"/>
      <c r="L180" s="77"/>
      <c r="M180" s="77" t="s">
        <v>21</v>
      </c>
    </row>
    <row r="181" spans="2:13" s="57" customFormat="1" ht="15.6" customHeight="1" x14ac:dyDescent="0.2">
      <c r="B181" s="77" t="s">
        <v>42</v>
      </c>
      <c r="C181" s="80" t="s">
        <v>858</v>
      </c>
      <c r="D181" s="80" t="s">
        <v>212</v>
      </c>
      <c r="E181" s="80" t="s">
        <v>857</v>
      </c>
      <c r="F181" s="80" t="s">
        <v>45</v>
      </c>
      <c r="G181" s="77" t="s">
        <v>46</v>
      </c>
      <c r="H181" s="77" t="s">
        <v>46</v>
      </c>
      <c r="I181" s="305">
        <v>2380</v>
      </c>
      <c r="J181" s="77" t="s">
        <v>48</v>
      </c>
      <c r="K181" s="77"/>
      <c r="L181" s="77"/>
      <c r="M181" s="77" t="s">
        <v>21</v>
      </c>
    </row>
    <row r="182" spans="2:13" s="57" customFormat="1" ht="15.6" customHeight="1" x14ac:dyDescent="0.2">
      <c r="B182" s="77" t="s">
        <v>42</v>
      </c>
      <c r="C182" s="80" t="s">
        <v>858</v>
      </c>
      <c r="D182" s="80" t="s">
        <v>212</v>
      </c>
      <c r="E182" s="80" t="s">
        <v>857</v>
      </c>
      <c r="F182" s="80" t="s">
        <v>45</v>
      </c>
      <c r="G182" s="77" t="s">
        <v>46</v>
      </c>
      <c r="H182" s="77" t="s">
        <v>46</v>
      </c>
      <c r="I182" s="305">
        <v>2380</v>
      </c>
      <c r="J182" s="77" t="s">
        <v>48</v>
      </c>
      <c r="K182" s="77"/>
      <c r="L182" s="77"/>
      <c r="M182" s="77" t="s">
        <v>21</v>
      </c>
    </row>
    <row r="183" spans="2:13" s="57" customFormat="1" ht="15.6" customHeight="1" x14ac:dyDescent="0.2">
      <c r="B183" s="77" t="s">
        <v>42</v>
      </c>
      <c r="C183" s="80" t="s">
        <v>856</v>
      </c>
      <c r="D183" s="80" t="s">
        <v>212</v>
      </c>
      <c r="E183" s="80" t="s">
        <v>848</v>
      </c>
      <c r="F183" s="80" t="s">
        <v>45</v>
      </c>
      <c r="G183" s="77" t="s">
        <v>46</v>
      </c>
      <c r="H183" s="77" t="s">
        <v>46</v>
      </c>
      <c r="I183" s="305">
        <v>5112</v>
      </c>
      <c r="J183" s="77" t="s">
        <v>48</v>
      </c>
      <c r="K183" s="77"/>
      <c r="L183" s="77"/>
      <c r="M183" s="77" t="s">
        <v>21</v>
      </c>
    </row>
    <row r="184" spans="2:13" s="57" customFormat="1" ht="15.6" customHeight="1" thickBot="1" x14ac:dyDescent="0.25">
      <c r="B184" s="295" t="s">
        <v>42</v>
      </c>
      <c r="C184" s="297" t="s">
        <v>843</v>
      </c>
      <c r="D184" s="297" t="s">
        <v>63</v>
      </c>
      <c r="E184" s="297" t="s">
        <v>45</v>
      </c>
      <c r="F184" s="297" t="s">
        <v>45</v>
      </c>
      <c r="G184" s="77" t="s">
        <v>46</v>
      </c>
      <c r="H184" s="77" t="s">
        <v>46</v>
      </c>
      <c r="I184" s="637">
        <v>450</v>
      </c>
      <c r="J184" s="77" t="s">
        <v>48</v>
      </c>
      <c r="K184" s="295"/>
      <c r="L184" s="77"/>
      <c r="M184" s="77" t="s">
        <v>21</v>
      </c>
    </row>
    <row r="185" spans="2:13" s="57" customFormat="1" ht="15.6" customHeight="1" thickBot="1" x14ac:dyDescent="0.25">
      <c r="B185" s="632"/>
      <c r="C185" s="633"/>
      <c r="D185" s="633"/>
      <c r="E185" s="633"/>
      <c r="F185" s="640"/>
      <c r="G185" s="553"/>
      <c r="H185" s="553"/>
      <c r="I185" s="631">
        <f>SUM(I178:I184)</f>
        <v>102719</v>
      </c>
      <c r="J185" s="553"/>
      <c r="K185" s="641"/>
      <c r="L185" s="553"/>
      <c r="M185" s="554"/>
    </row>
    <row r="186" spans="2:13" s="57" customFormat="1" ht="15.6" customHeight="1" x14ac:dyDescent="0.2">
      <c r="B186" s="1181" t="s">
        <v>73</v>
      </c>
      <c r="C186" s="1182"/>
      <c r="D186" s="1182"/>
      <c r="E186" s="1182"/>
      <c r="F186" s="997" t="s">
        <v>23</v>
      </c>
      <c r="G186" s="998"/>
      <c r="H186" s="998"/>
      <c r="I186" s="1001"/>
      <c r="J186" s="998"/>
      <c r="K186" s="998"/>
      <c r="L186" s="998"/>
      <c r="M186" s="999"/>
    </row>
    <row r="187" spans="2:13" s="57" customFormat="1" ht="15.6" customHeight="1" x14ac:dyDescent="0.2">
      <c r="B187" s="1184"/>
      <c r="C187" s="1185"/>
      <c r="D187" s="1185"/>
      <c r="E187" s="1185"/>
      <c r="F187" s="1000"/>
      <c r="G187" s="1001"/>
      <c r="H187" s="1001"/>
      <c r="I187" s="1001"/>
      <c r="J187" s="1001"/>
      <c r="K187" s="1001"/>
      <c r="L187" s="1001"/>
      <c r="M187" s="1002"/>
    </row>
    <row r="188" spans="2:13" s="57" customFormat="1" ht="15.6" customHeight="1" x14ac:dyDescent="0.2">
      <c r="B188" s="1184"/>
      <c r="C188" s="1185"/>
      <c r="D188" s="1185"/>
      <c r="E188" s="1185"/>
      <c r="F188" s="1000"/>
      <c r="G188" s="1001"/>
      <c r="H188" s="1001"/>
      <c r="I188" s="1001"/>
      <c r="J188" s="1001"/>
      <c r="K188" s="1001"/>
      <c r="L188" s="1001"/>
      <c r="M188" s="1002"/>
    </row>
    <row r="189" spans="2:13" s="57" customFormat="1" ht="15.6" customHeight="1" x14ac:dyDescent="0.2">
      <c r="B189" s="1187"/>
      <c r="C189" s="1188"/>
      <c r="D189" s="1188"/>
      <c r="E189" s="1188"/>
      <c r="F189" s="1003"/>
      <c r="G189" s="1004"/>
      <c r="H189" s="1004"/>
      <c r="I189" s="1004"/>
      <c r="J189" s="1004"/>
      <c r="K189" s="1004"/>
      <c r="L189" s="1004"/>
      <c r="M189" s="1005"/>
    </row>
    <row r="190" spans="2:13" s="57" customFormat="1" ht="15.6" customHeight="1" x14ac:dyDescent="0.2">
      <c r="B190" s="303"/>
      <c r="C190" s="304"/>
      <c r="D190" s="303"/>
      <c r="E190" s="303"/>
      <c r="F190" s="303"/>
      <c r="G190" s="303"/>
      <c r="H190" s="303"/>
      <c r="I190" s="303"/>
      <c r="J190" s="303"/>
      <c r="K190" s="303"/>
      <c r="L190" s="240"/>
      <c r="M190" s="240"/>
    </row>
    <row r="191" spans="2:13" s="57" customFormat="1" ht="15.6" customHeight="1" x14ac:dyDescent="0.2">
      <c r="B191" s="303"/>
      <c r="C191" s="304"/>
      <c r="D191" s="303"/>
      <c r="E191" s="303"/>
      <c r="F191" s="303"/>
      <c r="G191" s="303"/>
      <c r="H191" s="303"/>
      <c r="I191" s="303"/>
      <c r="J191" s="303"/>
      <c r="K191" s="303"/>
      <c r="L191" s="240"/>
      <c r="M191" s="240"/>
    </row>
    <row r="192" spans="2:13" s="57" customFormat="1" ht="15.6" customHeight="1" x14ac:dyDescent="0.2">
      <c r="B192" s="303"/>
      <c r="C192" s="304"/>
      <c r="D192" s="303"/>
      <c r="E192" s="303"/>
      <c r="F192" s="303"/>
      <c r="G192" s="303"/>
      <c r="H192" s="303"/>
      <c r="I192" s="303"/>
      <c r="J192" s="303"/>
      <c r="K192" s="303"/>
      <c r="L192" s="240"/>
      <c r="M192" s="240"/>
    </row>
    <row r="193" spans="2:13" s="57" customFormat="1" ht="15.6" customHeight="1" x14ac:dyDescent="0.2">
      <c r="B193" s="303"/>
      <c r="C193" s="304"/>
      <c r="D193" s="303"/>
      <c r="E193" s="303"/>
      <c r="F193" s="303"/>
      <c r="G193" s="303"/>
      <c r="H193" s="303"/>
      <c r="I193" s="303"/>
      <c r="J193" s="303"/>
      <c r="K193" s="303"/>
      <c r="L193" s="240"/>
      <c r="M193" s="240"/>
    </row>
    <row r="194" spans="2:13" s="57" customFormat="1" ht="15.6" customHeight="1" x14ac:dyDescent="0.2">
      <c r="B194" s="303"/>
      <c r="C194" s="304"/>
      <c r="D194" s="303"/>
      <c r="E194" s="303"/>
      <c r="F194" s="303"/>
      <c r="G194" s="303"/>
      <c r="H194" s="303"/>
      <c r="I194" s="303"/>
      <c r="J194" s="303"/>
      <c r="K194" s="303"/>
      <c r="L194" s="240"/>
      <c r="M194" s="240"/>
    </row>
    <row r="195" spans="2:13" s="57" customFormat="1" ht="15.6" customHeight="1" x14ac:dyDescent="0.2">
      <c r="B195" s="303"/>
      <c r="C195" s="304"/>
      <c r="D195" s="303"/>
      <c r="E195" s="303"/>
      <c r="F195" s="303"/>
      <c r="G195" s="303"/>
      <c r="H195" s="303"/>
      <c r="I195" s="303"/>
      <c r="J195" s="303"/>
      <c r="K195" s="303"/>
      <c r="L195" s="240"/>
      <c r="M195" s="240"/>
    </row>
    <row r="196" spans="2:13" s="57" customFormat="1" ht="15.6" customHeight="1" x14ac:dyDescent="0.2">
      <c r="B196" s="303"/>
      <c r="C196" s="304"/>
      <c r="D196" s="303"/>
      <c r="E196" s="303"/>
      <c r="F196" s="303"/>
      <c r="G196" s="303"/>
      <c r="H196" s="303"/>
      <c r="I196" s="303"/>
      <c r="J196" s="303"/>
      <c r="K196" s="303"/>
      <c r="L196" s="240"/>
      <c r="M196" s="240"/>
    </row>
    <row r="197" spans="2:13" s="57" customFormat="1" ht="15.6" customHeight="1" x14ac:dyDescent="0.2">
      <c r="B197" s="303"/>
      <c r="C197" s="304"/>
      <c r="D197" s="303"/>
      <c r="E197" s="303"/>
      <c r="F197" s="303"/>
      <c r="G197" s="303"/>
      <c r="H197" s="303"/>
      <c r="I197" s="303"/>
      <c r="J197" s="303"/>
      <c r="K197" s="303"/>
      <c r="L197" s="240"/>
      <c r="M197" s="240"/>
    </row>
    <row r="198" spans="2:13" s="57" customFormat="1" ht="15.6" customHeight="1" x14ac:dyDescent="0.2">
      <c r="B198" s="303"/>
      <c r="C198" s="304"/>
      <c r="D198" s="303"/>
      <c r="E198" s="303"/>
      <c r="F198" s="303"/>
      <c r="G198" s="303"/>
      <c r="H198" s="303"/>
      <c r="I198" s="303"/>
      <c r="J198" s="303"/>
      <c r="K198" s="303"/>
      <c r="L198" s="240"/>
      <c r="M198" s="240"/>
    </row>
    <row r="199" spans="2:13" s="57" customFormat="1" ht="11.45" customHeight="1" x14ac:dyDescent="0.2">
      <c r="B199" s="303"/>
      <c r="C199" s="304"/>
      <c r="D199" s="303"/>
      <c r="E199" s="303"/>
      <c r="F199" s="303"/>
      <c r="G199" s="303"/>
      <c r="H199" s="303"/>
      <c r="I199" s="303"/>
      <c r="J199" s="303"/>
      <c r="K199" s="303"/>
      <c r="L199" s="240"/>
      <c r="M199" s="240"/>
    </row>
    <row r="200" spans="2:13" s="57" customFormat="1" ht="11.45" customHeight="1" x14ac:dyDescent="0.2">
      <c r="B200" s="303"/>
      <c r="C200" s="304"/>
      <c r="D200" s="303"/>
      <c r="E200" s="303"/>
      <c r="F200" s="303"/>
      <c r="G200" s="303"/>
      <c r="H200" s="303"/>
      <c r="I200" s="303"/>
      <c r="J200" s="303"/>
      <c r="K200" s="303"/>
      <c r="L200" s="240"/>
      <c r="M200" s="240"/>
    </row>
    <row r="201" spans="2:13" s="57" customFormat="1" ht="11.45" customHeight="1" x14ac:dyDescent="0.2">
      <c r="B201" s="303"/>
      <c r="C201" s="304"/>
      <c r="D201" s="303"/>
      <c r="E201" s="303"/>
      <c r="F201" s="303"/>
      <c r="G201" s="303"/>
      <c r="H201" s="303"/>
      <c r="I201" s="303"/>
      <c r="J201" s="303"/>
      <c r="K201" s="303"/>
      <c r="L201" s="240"/>
      <c r="M201" s="240"/>
    </row>
    <row r="202" spans="2:13" s="57" customFormat="1" ht="11.45" customHeight="1" x14ac:dyDescent="0.2">
      <c r="B202" s="303"/>
      <c r="C202" s="304"/>
      <c r="D202" s="303"/>
      <c r="E202" s="303"/>
      <c r="F202" s="303"/>
      <c r="G202" s="303"/>
      <c r="H202" s="303"/>
      <c r="I202" s="303"/>
      <c r="J202" s="303"/>
      <c r="K202" s="303"/>
      <c r="L202" s="240"/>
      <c r="M202" s="240"/>
    </row>
    <row r="204" spans="2:13" ht="14.45" customHeight="1" x14ac:dyDescent="0.25"/>
    <row r="205" spans="2:13" ht="72" customHeight="1" thickBot="1" x14ac:dyDescent="0.3"/>
    <row r="206" spans="2:13" s="238" customFormat="1" ht="19.149999999999999" customHeight="1" thickTop="1" thickBot="1" x14ac:dyDescent="0.25">
      <c r="B206" s="1014" t="s">
        <v>316</v>
      </c>
      <c r="C206" s="1016" t="s">
        <v>35</v>
      </c>
      <c r="D206" s="1016" t="s">
        <v>6</v>
      </c>
      <c r="E206" s="1016" t="s">
        <v>3</v>
      </c>
      <c r="F206" s="1016" t="s">
        <v>4</v>
      </c>
      <c r="G206" s="1016" t="s">
        <v>7</v>
      </c>
      <c r="H206" s="1016" t="s">
        <v>36</v>
      </c>
      <c r="I206" s="1016" t="s">
        <v>75</v>
      </c>
      <c r="J206" s="1237" t="s">
        <v>855</v>
      </c>
      <c r="K206" s="1062" t="s">
        <v>38</v>
      </c>
      <c r="L206" s="1063"/>
      <c r="M206" s="1190"/>
    </row>
    <row r="207" spans="2:13" s="238" customFormat="1" ht="14.45" customHeight="1" x14ac:dyDescent="0.2">
      <c r="B207" s="1144"/>
      <c r="C207" s="1120"/>
      <c r="D207" s="1120"/>
      <c r="E207" s="1120"/>
      <c r="F207" s="1120"/>
      <c r="G207" s="1120"/>
      <c r="H207" s="1120"/>
      <c r="I207" s="1120"/>
      <c r="J207" s="1238"/>
      <c r="K207" s="302" t="s">
        <v>39</v>
      </c>
      <c r="L207" s="302" t="s">
        <v>40</v>
      </c>
      <c r="M207" s="302" t="s">
        <v>41</v>
      </c>
    </row>
    <row r="208" spans="2:13" s="57" customFormat="1" ht="22.15" customHeight="1" x14ac:dyDescent="0.2">
      <c r="B208" s="301"/>
      <c r="C208" s="300"/>
      <c r="D208" s="300"/>
      <c r="E208" s="300"/>
      <c r="F208" s="300"/>
      <c r="G208" s="300"/>
      <c r="H208" s="300"/>
      <c r="I208" s="300"/>
      <c r="J208" s="300"/>
      <c r="K208" s="300"/>
      <c r="L208" s="300"/>
      <c r="M208" s="300"/>
    </row>
    <row r="209" spans="2:15" s="57" customFormat="1" ht="22.15" customHeight="1" x14ac:dyDescent="0.2">
      <c r="B209" s="295" t="s">
        <v>42</v>
      </c>
      <c r="C209" s="299" t="s">
        <v>854</v>
      </c>
      <c r="D209" s="295" t="s">
        <v>853</v>
      </c>
      <c r="E209" s="295" t="s">
        <v>852</v>
      </c>
      <c r="F209" s="295" t="s">
        <v>45</v>
      </c>
      <c r="G209" s="295" t="s">
        <v>45</v>
      </c>
      <c r="H209" s="295" t="s">
        <v>46</v>
      </c>
      <c r="I209" s="296">
        <v>73800</v>
      </c>
      <c r="J209" s="295" t="s">
        <v>48</v>
      </c>
      <c r="K209" s="295"/>
      <c r="L209" s="77"/>
      <c r="M209" s="77" t="s">
        <v>21</v>
      </c>
    </row>
    <row r="210" spans="2:15" s="57" customFormat="1" ht="13.15" customHeight="1" x14ac:dyDescent="0.2">
      <c r="B210" s="295" t="s">
        <v>42</v>
      </c>
      <c r="C210" s="297" t="s">
        <v>851</v>
      </c>
      <c r="D210" s="295" t="s">
        <v>212</v>
      </c>
      <c r="E210" s="295" t="s">
        <v>850</v>
      </c>
      <c r="F210" s="295" t="s">
        <v>45</v>
      </c>
      <c r="G210" s="295" t="s">
        <v>45</v>
      </c>
      <c r="H210" s="295" t="s">
        <v>46</v>
      </c>
      <c r="I210" s="296">
        <v>8485.2000000000007</v>
      </c>
      <c r="J210" s="295" t="s">
        <v>48</v>
      </c>
      <c r="K210" s="295"/>
      <c r="L210" s="77"/>
      <c r="M210" s="77" t="s">
        <v>21</v>
      </c>
    </row>
    <row r="211" spans="2:15" s="57" customFormat="1" ht="13.15" customHeight="1" x14ac:dyDescent="0.2">
      <c r="B211" s="295" t="s">
        <v>42</v>
      </c>
      <c r="C211" s="298" t="s">
        <v>849</v>
      </c>
      <c r="D211" s="295" t="s">
        <v>212</v>
      </c>
      <c r="E211" s="295" t="s">
        <v>848</v>
      </c>
      <c r="F211" s="295" t="s">
        <v>45</v>
      </c>
      <c r="G211" s="295" t="s">
        <v>45</v>
      </c>
      <c r="H211" s="295" t="s">
        <v>46</v>
      </c>
      <c r="I211" s="296">
        <v>5112</v>
      </c>
      <c r="J211" s="295" t="s">
        <v>48</v>
      </c>
      <c r="K211" s="295"/>
      <c r="L211" s="77"/>
      <c r="M211" s="77" t="s">
        <v>21</v>
      </c>
    </row>
    <row r="212" spans="2:15" s="57" customFormat="1" ht="13.15" customHeight="1" x14ac:dyDescent="0.2">
      <c r="B212" s="295" t="s">
        <v>746</v>
      </c>
      <c r="C212" s="297" t="s">
        <v>847</v>
      </c>
      <c r="D212" s="295" t="s">
        <v>845</v>
      </c>
      <c r="E212" s="295" t="s">
        <v>844</v>
      </c>
      <c r="F212" s="295" t="s">
        <v>45</v>
      </c>
      <c r="G212" s="295" t="s">
        <v>45</v>
      </c>
      <c r="H212" s="295" t="s">
        <v>46</v>
      </c>
      <c r="I212" s="296">
        <v>13485</v>
      </c>
      <c r="J212" s="295" t="s">
        <v>48</v>
      </c>
      <c r="K212" s="295"/>
      <c r="L212" s="77"/>
      <c r="M212" s="77" t="s">
        <v>21</v>
      </c>
    </row>
    <row r="213" spans="2:15" s="57" customFormat="1" ht="13.15" customHeight="1" x14ac:dyDescent="0.2">
      <c r="B213" s="295" t="s">
        <v>42</v>
      </c>
      <c r="C213" s="297" t="s">
        <v>846</v>
      </c>
      <c r="D213" s="295" t="s">
        <v>845</v>
      </c>
      <c r="E213" s="295" t="s">
        <v>844</v>
      </c>
      <c r="F213" s="295" t="s">
        <v>45</v>
      </c>
      <c r="G213" s="295" t="s">
        <v>45</v>
      </c>
      <c r="H213" s="295" t="s">
        <v>46</v>
      </c>
      <c r="I213" s="296">
        <v>3240</v>
      </c>
      <c r="J213" s="295" t="s">
        <v>48</v>
      </c>
      <c r="K213" s="295"/>
      <c r="L213" s="77"/>
      <c r="M213" s="77" t="s">
        <v>21</v>
      </c>
    </row>
    <row r="214" spans="2:15" s="57" customFormat="1" ht="23.45" customHeight="1" thickBot="1" x14ac:dyDescent="0.25">
      <c r="B214" s="295" t="s">
        <v>42</v>
      </c>
      <c r="C214" s="297" t="s">
        <v>843</v>
      </c>
      <c r="D214" s="295" t="s">
        <v>63</v>
      </c>
      <c r="E214" s="295" t="s">
        <v>45</v>
      </c>
      <c r="F214" s="295" t="s">
        <v>45</v>
      </c>
      <c r="G214" s="295" t="s">
        <v>45</v>
      </c>
      <c r="H214" s="295" t="s">
        <v>46</v>
      </c>
      <c r="I214" s="637">
        <v>450</v>
      </c>
      <c r="J214" s="295" t="s">
        <v>48</v>
      </c>
      <c r="K214" s="295"/>
      <c r="L214" s="77"/>
      <c r="M214" s="77" t="s">
        <v>21</v>
      </c>
    </row>
    <row r="215" spans="2:15" s="57" customFormat="1" ht="23.45" customHeight="1" thickBot="1" x14ac:dyDescent="0.25">
      <c r="B215" s="632"/>
      <c r="C215" s="633"/>
      <c r="D215" s="641"/>
      <c r="E215" s="641"/>
      <c r="F215" s="632"/>
      <c r="G215" s="641"/>
      <c r="H215" s="641"/>
      <c r="I215" s="631">
        <f>SUM(I209:I214)</f>
        <v>104572.2</v>
      </c>
      <c r="J215" s="641"/>
      <c r="K215" s="641"/>
      <c r="L215" s="553"/>
      <c r="M215" s="554"/>
    </row>
    <row r="216" spans="2:15" ht="15" customHeight="1" x14ac:dyDescent="0.25">
      <c r="B216" s="1181" t="s">
        <v>73</v>
      </c>
      <c r="C216" s="1182"/>
      <c r="D216" s="1182"/>
      <c r="E216" s="1182"/>
      <c r="F216" s="997" t="s">
        <v>23</v>
      </c>
      <c r="G216" s="998"/>
      <c r="H216" s="998"/>
      <c r="I216" s="1001"/>
      <c r="J216" s="998"/>
      <c r="K216" s="998"/>
      <c r="L216" s="998"/>
      <c r="M216" s="999"/>
    </row>
    <row r="217" spans="2:15" x14ac:dyDescent="0.25">
      <c r="B217" s="1184"/>
      <c r="C217" s="1185"/>
      <c r="D217" s="1185"/>
      <c r="E217" s="1185"/>
      <c r="F217" s="1000"/>
      <c r="G217" s="1001"/>
      <c r="H217" s="1001"/>
      <c r="I217" s="1001"/>
      <c r="J217" s="1001"/>
      <c r="K217" s="1001"/>
      <c r="L217" s="1001"/>
      <c r="M217" s="1002"/>
    </row>
    <row r="218" spans="2:15" x14ac:dyDescent="0.25">
      <c r="B218" s="1184"/>
      <c r="C218" s="1185"/>
      <c r="D218" s="1185"/>
      <c r="E218" s="1185"/>
      <c r="F218" s="1000"/>
      <c r="G218" s="1001"/>
      <c r="H218" s="1001"/>
      <c r="I218" s="1001"/>
      <c r="J218" s="1001"/>
      <c r="K218" s="1001"/>
      <c r="L218" s="1001"/>
      <c r="M218" s="1002"/>
    </row>
    <row r="219" spans="2:15" x14ac:dyDescent="0.25">
      <c r="B219" s="1187"/>
      <c r="C219" s="1188"/>
      <c r="D219" s="1188"/>
      <c r="E219" s="1188"/>
      <c r="F219" s="1003"/>
      <c r="G219" s="1004"/>
      <c r="H219" s="1004"/>
      <c r="I219" s="1004"/>
      <c r="J219" s="1004"/>
      <c r="K219" s="1004"/>
      <c r="L219" s="1004"/>
      <c r="M219" s="1005"/>
      <c r="N219" s="31"/>
      <c r="O219" s="31"/>
    </row>
    <row r="220" spans="2:15" x14ac:dyDescent="0.25">
      <c r="K220"/>
      <c r="L220"/>
      <c r="M220"/>
    </row>
    <row r="221" spans="2:15" x14ac:dyDescent="0.25">
      <c r="K221"/>
      <c r="L221"/>
      <c r="M221"/>
    </row>
    <row r="222" spans="2:15" x14ac:dyDescent="0.25">
      <c r="K222"/>
      <c r="L222"/>
      <c r="M222"/>
    </row>
    <row r="223" spans="2:15" x14ac:dyDescent="0.25">
      <c r="F223" s="33"/>
      <c r="G223" s="33"/>
      <c r="H223" s="33"/>
      <c r="I223" s="33"/>
      <c r="J223" s="33"/>
      <c r="K223" s="33"/>
      <c r="L223" s="33"/>
      <c r="M223" s="33"/>
      <c r="N223" s="33"/>
      <c r="O223" s="33"/>
    </row>
    <row r="224" spans="2:15" x14ac:dyDescent="0.25">
      <c r="K224"/>
      <c r="L224"/>
      <c r="M224"/>
    </row>
    <row r="225" spans="11:13" x14ac:dyDescent="0.25">
      <c r="K225"/>
      <c r="L225"/>
      <c r="M225"/>
    </row>
    <row r="226" spans="11:13" x14ac:dyDescent="0.25">
      <c r="K226"/>
      <c r="L226"/>
      <c r="M226"/>
    </row>
    <row r="227" spans="11:13" x14ac:dyDescent="0.25">
      <c r="K227"/>
      <c r="L227"/>
      <c r="M227"/>
    </row>
    <row r="228" spans="11:13" x14ac:dyDescent="0.25">
      <c r="K228"/>
      <c r="L228"/>
      <c r="M228"/>
    </row>
    <row r="267" spans="10:10" x14ac:dyDescent="0.25">
      <c r="J267" s="235"/>
    </row>
  </sheetData>
  <mergeCells count="86">
    <mergeCell ref="B7:M7"/>
    <mergeCell ref="G43:G44"/>
    <mergeCell ref="H43:H44"/>
    <mergeCell ref="I43:I44"/>
    <mergeCell ref="K5:M5"/>
    <mergeCell ref="H5:H6"/>
    <mergeCell ref="B5:B6"/>
    <mergeCell ref="C5:C6"/>
    <mergeCell ref="D5:D6"/>
    <mergeCell ref="E5:E6"/>
    <mergeCell ref="F5:F6"/>
    <mergeCell ref="G5:G6"/>
    <mergeCell ref="J5:J6"/>
    <mergeCell ref="J43:J44"/>
    <mergeCell ref="B16:E19"/>
    <mergeCell ref="F16:M19"/>
    <mergeCell ref="B43:B44"/>
    <mergeCell ref="C43:C44"/>
    <mergeCell ref="D43:D44"/>
    <mergeCell ref="E43:E44"/>
    <mergeCell ref="F43:F44"/>
    <mergeCell ref="K43:M43"/>
    <mergeCell ref="F206:F207"/>
    <mergeCell ref="E142:E143"/>
    <mergeCell ref="F142:F143"/>
    <mergeCell ref="B45:M45"/>
    <mergeCell ref="J75:J76"/>
    <mergeCell ref="K75:M75"/>
    <mergeCell ref="B109:B110"/>
    <mergeCell ref="H75:H76"/>
    <mergeCell ref="B142:B143"/>
    <mergeCell ref="B53:E56"/>
    <mergeCell ref="G206:G207"/>
    <mergeCell ref="H206:H207"/>
    <mergeCell ref="I206:I207"/>
    <mergeCell ref="J206:J207"/>
    <mergeCell ref="K206:M206"/>
    <mergeCell ref="E109:E110"/>
    <mergeCell ref="F109:F110"/>
    <mergeCell ref="J109:J110"/>
    <mergeCell ref="K109:M109"/>
    <mergeCell ref="C109:C110"/>
    <mergeCell ref="F216:M219"/>
    <mergeCell ref="B120:E123"/>
    <mergeCell ref="F120:M123"/>
    <mergeCell ref="B152:E155"/>
    <mergeCell ref="F152:M155"/>
    <mergeCell ref="B186:E189"/>
    <mergeCell ref="F186:M189"/>
    <mergeCell ref="J142:J143"/>
    <mergeCell ref="K142:M142"/>
    <mergeCell ref="K175:M175"/>
    <mergeCell ref="G142:G143"/>
    <mergeCell ref="H142:H143"/>
    <mergeCell ref="I142:I143"/>
    <mergeCell ref="J175:J176"/>
    <mergeCell ref="G175:G176"/>
    <mergeCell ref="H175:H176"/>
    <mergeCell ref="B206:B207"/>
    <mergeCell ref="C206:C207"/>
    <mergeCell ref="D206:D207"/>
    <mergeCell ref="E175:E176"/>
    <mergeCell ref="B216:E219"/>
    <mergeCell ref="B175:B176"/>
    <mergeCell ref="E206:E207"/>
    <mergeCell ref="F175:F176"/>
    <mergeCell ref="C142:C143"/>
    <mergeCell ref="D142:D143"/>
    <mergeCell ref="I5:I6"/>
    <mergeCell ref="F53:M56"/>
    <mergeCell ref="B88:E91"/>
    <mergeCell ref="F88:M91"/>
    <mergeCell ref="G109:G110"/>
    <mergeCell ref="H109:H110"/>
    <mergeCell ref="I109:I110"/>
    <mergeCell ref="C175:C176"/>
    <mergeCell ref="D175:D176"/>
    <mergeCell ref="B75:B76"/>
    <mergeCell ref="I175:I176"/>
    <mergeCell ref="I75:I76"/>
    <mergeCell ref="D109:D110"/>
    <mergeCell ref="C75:C76"/>
    <mergeCell ref="D75:D76"/>
    <mergeCell ref="E75:E76"/>
    <mergeCell ref="F75:F76"/>
    <mergeCell ref="G75:G76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Página &amp;P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9:R21"/>
  <sheetViews>
    <sheetView topLeftCell="F7" zoomScale="130" zoomScaleNormal="130" workbookViewId="0">
      <selection activeCell="F12" sqref="F12:Q33"/>
    </sheetView>
  </sheetViews>
  <sheetFormatPr baseColWidth="10" defaultRowHeight="15" x14ac:dyDescent="0.25"/>
  <cols>
    <col min="7" max="7" width="13.140625" customWidth="1"/>
    <col min="12" max="12" width="19.140625" customWidth="1"/>
    <col min="14" max="14" width="15.85546875" customWidth="1"/>
    <col min="15" max="15" width="7.28515625" customWidth="1"/>
    <col min="16" max="16" width="8.140625" customWidth="1"/>
    <col min="17" max="17" width="7.85546875" customWidth="1"/>
  </cols>
  <sheetData>
    <row r="19" spans="5:18" ht="15.75" customHeight="1" x14ac:dyDescent="0.25">
      <c r="E19" s="291"/>
      <c r="R19" s="291"/>
    </row>
    <row r="20" spans="5:18" x14ac:dyDescent="0.25">
      <c r="E20" s="291"/>
      <c r="R20" s="291"/>
    </row>
    <row r="21" spans="5:18" x14ac:dyDescent="0.25">
      <c r="E21" s="290"/>
      <c r="R21" s="284"/>
    </row>
  </sheetData>
  <pageMargins left="0.7" right="0.7" top="0.75" bottom="0.75" header="0.3" footer="0.3"/>
  <pageSetup paperSize="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93"/>
  <sheetViews>
    <sheetView zoomScale="110" zoomScaleNormal="110" workbookViewId="0">
      <selection activeCell="H101" sqref="H101"/>
    </sheetView>
  </sheetViews>
  <sheetFormatPr baseColWidth="10" defaultRowHeight="15" x14ac:dyDescent="0.25"/>
  <cols>
    <col min="1" max="1" width="9.7109375" customWidth="1"/>
    <col min="3" max="3" width="24.5703125" customWidth="1"/>
    <col min="4" max="4" width="14.7109375" customWidth="1"/>
    <col min="5" max="5" width="9.28515625" customWidth="1"/>
    <col min="6" max="6" width="9.7109375" customWidth="1"/>
    <col min="7" max="7" width="15.5703125" customWidth="1"/>
    <col min="8" max="8" width="25.85546875" customWidth="1"/>
    <col min="9" max="9" width="9.85546875" customWidth="1"/>
    <col min="10" max="10" width="12" customWidth="1"/>
    <col min="11" max="11" width="7.42578125" customWidth="1"/>
    <col min="12" max="12" width="6.7109375" customWidth="1"/>
    <col min="13" max="13" width="7.5703125" customWidth="1"/>
    <col min="15" max="15" width="12" bestFit="1" customWidth="1"/>
  </cols>
  <sheetData>
    <row r="2" spans="1:16" ht="15.75" thickBot="1" x14ac:dyDescent="0.3"/>
    <row r="3" spans="1:16" x14ac:dyDescent="0.25">
      <c r="A3" s="11"/>
      <c r="B3" s="10"/>
      <c r="C3" s="10"/>
      <c r="D3" s="11"/>
      <c r="E3" s="11"/>
      <c r="L3" s="13"/>
      <c r="M3" s="11"/>
      <c r="N3" s="659" t="s">
        <v>1845</v>
      </c>
      <c r="O3" s="227"/>
    </row>
    <row r="4" spans="1:16" ht="14.45" customHeight="1" thickBot="1" x14ac:dyDescent="0.3">
      <c r="A4" s="11"/>
      <c r="B4" s="10"/>
      <c r="C4" s="10"/>
      <c r="D4" s="11"/>
      <c r="E4" s="11"/>
      <c r="L4" s="13"/>
      <c r="M4" s="11"/>
      <c r="N4" s="669">
        <f>I27+I61+I86</f>
        <v>155192.07999999999</v>
      </c>
      <c r="O4" s="227"/>
    </row>
    <row r="5" spans="1:16" ht="48" customHeight="1" thickBot="1" x14ac:dyDescent="0.3">
      <c r="A5" s="11"/>
      <c r="B5" s="10"/>
      <c r="C5" s="10"/>
      <c r="D5" s="11"/>
      <c r="E5" s="11"/>
      <c r="L5" s="13"/>
      <c r="M5" s="11"/>
      <c r="N5" s="227"/>
    </row>
    <row r="6" spans="1:16" s="238" customFormat="1" ht="22.5" customHeight="1" thickTop="1" thickBot="1" x14ac:dyDescent="0.25">
      <c r="B6" s="1011" t="s">
        <v>34</v>
      </c>
      <c r="C6" s="1118" t="s">
        <v>35</v>
      </c>
      <c r="D6" s="1016" t="s">
        <v>6</v>
      </c>
      <c r="E6" s="1016" t="s">
        <v>3</v>
      </c>
      <c r="F6" s="1016" t="s">
        <v>4</v>
      </c>
      <c r="G6" s="1016" t="s">
        <v>7</v>
      </c>
      <c r="H6" s="1016" t="s">
        <v>36</v>
      </c>
      <c r="I6" s="1016" t="s">
        <v>75</v>
      </c>
      <c r="J6" s="1009" t="s">
        <v>8</v>
      </c>
      <c r="K6" s="1025" t="s">
        <v>38</v>
      </c>
      <c r="L6" s="1026"/>
      <c r="M6" s="1026"/>
      <c r="N6" s="239"/>
    </row>
    <row r="7" spans="1:16" ht="11.25" customHeight="1" x14ac:dyDescent="0.25">
      <c r="B7" s="1011"/>
      <c r="C7" s="1119"/>
      <c r="D7" s="1017"/>
      <c r="E7" s="1017"/>
      <c r="F7" s="1017"/>
      <c r="G7" s="1017"/>
      <c r="H7" s="1017"/>
      <c r="I7" s="1017"/>
      <c r="J7" s="1010"/>
      <c r="K7" s="35" t="s">
        <v>11</v>
      </c>
      <c r="L7" s="35" t="s">
        <v>12</v>
      </c>
      <c r="M7" s="36" t="s">
        <v>13</v>
      </c>
      <c r="N7" s="240"/>
      <c r="O7" s="240"/>
    </row>
    <row r="8" spans="1:16" s="255" customFormat="1" ht="15" customHeight="1" x14ac:dyDescent="0.2">
      <c r="A8" s="318"/>
      <c r="B8" s="21" t="s">
        <v>42</v>
      </c>
      <c r="C8" s="134" t="s">
        <v>79</v>
      </c>
      <c r="D8" s="20" t="s">
        <v>63</v>
      </c>
      <c r="E8" s="20" t="s">
        <v>102</v>
      </c>
      <c r="F8" s="20" t="s">
        <v>45</v>
      </c>
      <c r="G8" s="21" t="s">
        <v>924</v>
      </c>
      <c r="H8" s="21" t="s">
        <v>923</v>
      </c>
      <c r="I8" s="23">
        <v>9280</v>
      </c>
      <c r="J8" s="77" t="s">
        <v>48</v>
      </c>
      <c r="K8" s="21"/>
      <c r="L8" s="21"/>
      <c r="M8" s="21" t="s">
        <v>21</v>
      </c>
      <c r="N8" s="749">
        <v>41264</v>
      </c>
      <c r="P8" s="318"/>
    </row>
    <row r="9" spans="1:16" s="255" customFormat="1" ht="15" customHeight="1" x14ac:dyDescent="0.2">
      <c r="A9" s="318"/>
      <c r="B9" s="21" t="s">
        <v>42</v>
      </c>
      <c r="C9" s="134" t="s">
        <v>86</v>
      </c>
      <c r="D9" s="20" t="s">
        <v>63</v>
      </c>
      <c r="E9" s="20" t="s">
        <v>386</v>
      </c>
      <c r="F9" s="20" t="s">
        <v>45</v>
      </c>
      <c r="G9" s="21" t="s">
        <v>922</v>
      </c>
      <c r="H9" s="21" t="s">
        <v>921</v>
      </c>
      <c r="I9" s="23">
        <v>850</v>
      </c>
      <c r="J9" s="77" t="s">
        <v>48</v>
      </c>
      <c r="K9" s="21"/>
      <c r="L9" s="21" t="s">
        <v>21</v>
      </c>
      <c r="M9" s="21"/>
      <c r="P9" s="318"/>
    </row>
    <row r="10" spans="1:16" s="255" customFormat="1" ht="15" customHeight="1" x14ac:dyDescent="0.2">
      <c r="A10" s="318"/>
      <c r="B10" s="21" t="s">
        <v>42</v>
      </c>
      <c r="C10" s="134" t="s">
        <v>82</v>
      </c>
      <c r="D10" s="20" t="s">
        <v>63</v>
      </c>
      <c r="E10" s="20" t="s">
        <v>386</v>
      </c>
      <c r="F10" s="20" t="s">
        <v>45</v>
      </c>
      <c r="G10" s="21" t="s">
        <v>920</v>
      </c>
      <c r="H10" s="21" t="s">
        <v>919</v>
      </c>
      <c r="I10" s="23">
        <v>150</v>
      </c>
      <c r="J10" s="77" t="s">
        <v>48</v>
      </c>
      <c r="K10" s="21"/>
      <c r="L10" s="21"/>
      <c r="M10" s="21" t="s">
        <v>21</v>
      </c>
      <c r="P10" s="318"/>
    </row>
    <row r="11" spans="1:16" s="255" customFormat="1" ht="15" customHeight="1" x14ac:dyDescent="0.2">
      <c r="A11" s="318"/>
      <c r="B11" s="21" t="s">
        <v>42</v>
      </c>
      <c r="C11" s="134" t="s">
        <v>84</v>
      </c>
      <c r="D11" s="20" t="s">
        <v>63</v>
      </c>
      <c r="E11" s="20" t="s">
        <v>386</v>
      </c>
      <c r="F11" s="20" t="s">
        <v>45</v>
      </c>
      <c r="G11" s="21" t="s">
        <v>325</v>
      </c>
      <c r="H11" s="21" t="s">
        <v>99</v>
      </c>
      <c r="I11" s="23">
        <v>50</v>
      </c>
      <c r="J11" s="77" t="s">
        <v>48</v>
      </c>
      <c r="K11" s="21"/>
      <c r="L11" s="21" t="s">
        <v>21</v>
      </c>
      <c r="M11" s="21"/>
      <c r="P11" s="318"/>
    </row>
    <row r="12" spans="1:16" s="255" customFormat="1" ht="15" customHeight="1" x14ac:dyDescent="0.2">
      <c r="A12" s="318"/>
      <c r="B12" s="21" t="s">
        <v>42</v>
      </c>
      <c r="C12" s="134" t="s">
        <v>79</v>
      </c>
      <c r="D12" s="20" t="s">
        <v>63</v>
      </c>
      <c r="E12" s="20" t="s">
        <v>918</v>
      </c>
      <c r="F12" s="20" t="s">
        <v>45</v>
      </c>
      <c r="G12" s="21" t="s">
        <v>325</v>
      </c>
      <c r="H12" s="21" t="s">
        <v>917</v>
      </c>
      <c r="I12" s="23">
        <v>950</v>
      </c>
      <c r="J12" s="77" t="s">
        <v>48</v>
      </c>
      <c r="K12" s="21"/>
      <c r="L12" s="21"/>
      <c r="M12" s="21" t="s">
        <v>21</v>
      </c>
      <c r="P12" s="317"/>
    </row>
    <row r="13" spans="1:16" s="255" customFormat="1" ht="15" customHeight="1" x14ac:dyDescent="0.2">
      <c r="A13" s="318"/>
      <c r="B13" s="21" t="s">
        <v>42</v>
      </c>
      <c r="C13" s="134" t="s">
        <v>86</v>
      </c>
      <c r="D13" s="20" t="s">
        <v>63</v>
      </c>
      <c r="E13" s="20" t="s">
        <v>269</v>
      </c>
      <c r="F13" s="20" t="s">
        <v>45</v>
      </c>
      <c r="G13" s="21" t="s">
        <v>325</v>
      </c>
      <c r="H13" s="21" t="s">
        <v>916</v>
      </c>
      <c r="I13" s="23">
        <v>950</v>
      </c>
      <c r="J13" s="77" t="s">
        <v>48</v>
      </c>
      <c r="K13" s="21"/>
      <c r="L13" s="21"/>
      <c r="M13" s="21" t="s">
        <v>21</v>
      </c>
      <c r="P13" s="317"/>
    </row>
    <row r="14" spans="1:16" s="255" customFormat="1" ht="15" customHeight="1" x14ac:dyDescent="0.2">
      <c r="A14" s="318"/>
      <c r="B14" s="21" t="s">
        <v>42</v>
      </c>
      <c r="C14" s="134" t="s">
        <v>82</v>
      </c>
      <c r="D14" s="20" t="s">
        <v>63</v>
      </c>
      <c r="E14" s="20" t="s">
        <v>45</v>
      </c>
      <c r="F14" s="20" t="s">
        <v>45</v>
      </c>
      <c r="G14" s="21" t="s">
        <v>325</v>
      </c>
      <c r="H14" s="21" t="s">
        <v>70</v>
      </c>
      <c r="I14" s="23">
        <v>150</v>
      </c>
      <c r="J14" s="77" t="s">
        <v>48</v>
      </c>
      <c r="K14" s="21"/>
      <c r="L14" s="21"/>
      <c r="M14" s="21" t="s">
        <v>21</v>
      </c>
      <c r="P14" s="317"/>
    </row>
    <row r="15" spans="1:16" s="255" customFormat="1" ht="15" customHeight="1" x14ac:dyDescent="0.2">
      <c r="A15" s="44"/>
      <c r="B15" s="21" t="s">
        <v>42</v>
      </c>
      <c r="C15" s="134" t="s">
        <v>246</v>
      </c>
      <c r="D15" s="20" t="s">
        <v>66</v>
      </c>
      <c r="E15" s="20" t="s">
        <v>205</v>
      </c>
      <c r="F15" s="20" t="s">
        <v>915</v>
      </c>
      <c r="G15" s="21" t="s">
        <v>914</v>
      </c>
      <c r="H15" s="21" t="s">
        <v>913</v>
      </c>
      <c r="I15" s="23">
        <v>150</v>
      </c>
      <c r="J15" s="77" t="s">
        <v>48</v>
      </c>
      <c r="K15" s="21"/>
      <c r="L15" s="21"/>
      <c r="M15" s="21" t="s">
        <v>21</v>
      </c>
      <c r="P15" s="317"/>
    </row>
    <row r="16" spans="1:16" s="13" customFormat="1" ht="15" customHeight="1" x14ac:dyDescent="0.2">
      <c r="A16" s="240"/>
      <c r="B16" s="77" t="s">
        <v>42</v>
      </c>
      <c r="C16" s="214" t="s">
        <v>65</v>
      </c>
      <c r="D16" s="80" t="s">
        <v>66</v>
      </c>
      <c r="E16" s="80" t="s">
        <v>67</v>
      </c>
      <c r="F16" s="80" t="s">
        <v>912</v>
      </c>
      <c r="G16" s="77" t="s">
        <v>325</v>
      </c>
      <c r="H16" s="77" t="s">
        <v>166</v>
      </c>
      <c r="I16" s="82">
        <v>2500</v>
      </c>
      <c r="J16" s="77" t="s">
        <v>48</v>
      </c>
      <c r="K16" s="77" t="s">
        <v>21</v>
      </c>
      <c r="L16" s="77"/>
      <c r="M16" s="77" t="s">
        <v>21</v>
      </c>
      <c r="P16" s="240"/>
    </row>
    <row r="17" spans="1:16" s="13" customFormat="1" ht="15" customHeight="1" x14ac:dyDescent="0.2">
      <c r="A17" s="240" t="s">
        <v>606</v>
      </c>
      <c r="B17" s="77" t="s">
        <v>42</v>
      </c>
      <c r="C17" s="214" t="s">
        <v>84</v>
      </c>
      <c r="D17" s="80" t="s">
        <v>63</v>
      </c>
      <c r="E17" s="80" t="s">
        <v>911</v>
      </c>
      <c r="F17" s="80" t="s">
        <v>45</v>
      </c>
      <c r="G17" s="77" t="s">
        <v>325</v>
      </c>
      <c r="H17" s="77" t="s">
        <v>910</v>
      </c>
      <c r="I17" s="82">
        <v>40</v>
      </c>
      <c r="J17" s="77" t="s">
        <v>48</v>
      </c>
      <c r="K17" s="77"/>
      <c r="L17" s="77"/>
      <c r="M17" s="77" t="s">
        <v>21</v>
      </c>
      <c r="P17" s="309"/>
    </row>
    <row r="18" spans="1:16" s="13" customFormat="1" ht="15" customHeight="1" x14ac:dyDescent="0.2">
      <c r="A18" s="240"/>
      <c r="B18" s="77" t="s">
        <v>42</v>
      </c>
      <c r="C18" s="214" t="s">
        <v>89</v>
      </c>
      <c r="D18" s="80" t="s">
        <v>63</v>
      </c>
      <c r="E18" s="80" t="s">
        <v>45</v>
      </c>
      <c r="F18" s="80" t="s">
        <v>45</v>
      </c>
      <c r="G18" s="77" t="s">
        <v>325</v>
      </c>
      <c r="H18" s="77" t="s">
        <v>53</v>
      </c>
      <c r="I18" s="82">
        <v>450</v>
      </c>
      <c r="J18" s="77" t="s">
        <v>48</v>
      </c>
      <c r="K18" s="77"/>
      <c r="L18" s="77" t="s">
        <v>21</v>
      </c>
      <c r="M18" s="77"/>
      <c r="P18" s="240"/>
    </row>
    <row r="19" spans="1:16" s="13" customFormat="1" ht="15" customHeight="1" x14ac:dyDescent="0.2">
      <c r="A19" s="240"/>
      <c r="B19" s="77" t="s">
        <v>42</v>
      </c>
      <c r="C19" s="214" t="s">
        <v>258</v>
      </c>
      <c r="D19" s="168" t="s">
        <v>63</v>
      </c>
      <c r="E19" s="80" t="s">
        <v>116</v>
      </c>
      <c r="F19" s="80">
        <v>2515</v>
      </c>
      <c r="G19" s="77" t="s">
        <v>325</v>
      </c>
      <c r="H19" s="77" t="s">
        <v>707</v>
      </c>
      <c r="I19" s="82">
        <v>1700</v>
      </c>
      <c r="J19" s="77" t="s">
        <v>48</v>
      </c>
      <c r="K19" s="77"/>
      <c r="L19" s="77"/>
      <c r="M19" s="77" t="s">
        <v>21</v>
      </c>
      <c r="P19" s="309"/>
    </row>
    <row r="20" spans="1:16" ht="16.149999999999999" customHeight="1" x14ac:dyDescent="0.25">
      <c r="B20" s="153" t="s">
        <v>42</v>
      </c>
      <c r="C20" s="316" t="s">
        <v>258</v>
      </c>
      <c r="D20" s="155" t="s">
        <v>46</v>
      </c>
      <c r="E20" s="155" t="s">
        <v>116</v>
      </c>
      <c r="F20" s="155" t="s">
        <v>45</v>
      </c>
      <c r="G20" s="77" t="s">
        <v>325</v>
      </c>
      <c r="H20" s="153" t="s">
        <v>909</v>
      </c>
      <c r="I20" s="315">
        <v>1700</v>
      </c>
      <c r="J20" s="77" t="s">
        <v>48</v>
      </c>
      <c r="K20" s="68"/>
      <c r="L20" s="68"/>
      <c r="M20" s="68"/>
    </row>
    <row r="21" spans="1:16" x14ac:dyDescent="0.25">
      <c r="B21" s="77" t="s">
        <v>42</v>
      </c>
      <c r="C21" s="214" t="s">
        <v>258</v>
      </c>
      <c r="D21" s="80" t="s">
        <v>66</v>
      </c>
      <c r="E21" s="80" t="s">
        <v>116</v>
      </c>
      <c r="F21" s="80" t="s">
        <v>45</v>
      </c>
      <c r="G21" s="77" t="s">
        <v>325</v>
      </c>
      <c r="H21" s="77" t="s">
        <v>908</v>
      </c>
      <c r="I21" s="82">
        <v>1700</v>
      </c>
      <c r="J21" s="77" t="s">
        <v>48</v>
      </c>
      <c r="K21" s="77"/>
      <c r="L21" s="77"/>
      <c r="M21" s="77" t="s">
        <v>21</v>
      </c>
    </row>
    <row r="22" spans="1:16" x14ac:dyDescent="0.25">
      <c r="B22" s="77" t="s">
        <v>42</v>
      </c>
      <c r="C22" s="214" t="s">
        <v>114</v>
      </c>
      <c r="D22" s="80" t="s">
        <v>66</v>
      </c>
      <c r="E22" s="80" t="s">
        <v>907</v>
      </c>
      <c r="F22" s="80" t="s">
        <v>906</v>
      </c>
      <c r="G22" s="77" t="s">
        <v>905</v>
      </c>
      <c r="H22" s="77" t="s">
        <v>46</v>
      </c>
      <c r="I22" s="246">
        <v>14987.2</v>
      </c>
      <c r="J22" s="77" t="s">
        <v>48</v>
      </c>
      <c r="K22" s="77" t="s">
        <v>119</v>
      </c>
      <c r="L22" s="77"/>
      <c r="M22" s="77"/>
    </row>
    <row r="23" spans="1:16" x14ac:dyDescent="0.25">
      <c r="A23" s="734"/>
      <c r="B23" s="77" t="s">
        <v>42</v>
      </c>
      <c r="C23" s="20" t="s">
        <v>904</v>
      </c>
      <c r="D23" s="80" t="s">
        <v>63</v>
      </c>
      <c r="E23" s="80" t="s">
        <v>903</v>
      </c>
      <c r="F23" s="80" t="s">
        <v>902</v>
      </c>
      <c r="G23" s="77">
        <v>51021090896</v>
      </c>
      <c r="H23" s="77" t="s">
        <v>46</v>
      </c>
      <c r="I23" s="1244">
        <v>15274.88</v>
      </c>
      <c r="J23" s="77" t="s">
        <v>48</v>
      </c>
      <c r="K23" s="77" t="s">
        <v>119</v>
      </c>
      <c r="L23" s="77"/>
      <c r="M23" s="77"/>
    </row>
    <row r="24" spans="1:16" x14ac:dyDescent="0.25">
      <c r="A24" s="734"/>
      <c r="B24" s="77" t="s">
        <v>42</v>
      </c>
      <c r="C24" s="20" t="s">
        <v>82</v>
      </c>
      <c r="D24" s="80" t="s">
        <v>63</v>
      </c>
      <c r="E24" s="80" t="s">
        <v>112</v>
      </c>
      <c r="F24" s="80" t="s">
        <v>901</v>
      </c>
      <c r="G24" s="314">
        <v>231663059975</v>
      </c>
      <c r="H24" s="77" t="s">
        <v>46</v>
      </c>
      <c r="I24" s="1245"/>
      <c r="J24" s="77" t="s">
        <v>48</v>
      </c>
      <c r="K24" s="77" t="s">
        <v>119</v>
      </c>
      <c r="L24" s="77"/>
      <c r="M24" s="77"/>
    </row>
    <row r="25" spans="1:16" x14ac:dyDescent="0.25">
      <c r="A25" s="734"/>
      <c r="B25" s="77" t="s">
        <v>42</v>
      </c>
      <c r="C25" s="20" t="s">
        <v>84</v>
      </c>
      <c r="D25" s="80" t="s">
        <v>63</v>
      </c>
      <c r="E25" s="80" t="s">
        <v>112</v>
      </c>
      <c r="F25" s="80" t="s">
        <v>901</v>
      </c>
      <c r="G25" s="314">
        <v>231663059975</v>
      </c>
      <c r="H25" s="77" t="s">
        <v>46</v>
      </c>
      <c r="I25" s="1245"/>
      <c r="J25" s="77" t="s">
        <v>48</v>
      </c>
      <c r="K25" s="77" t="s">
        <v>119</v>
      </c>
      <c r="L25" s="77"/>
      <c r="M25" s="77"/>
    </row>
    <row r="26" spans="1:16" x14ac:dyDescent="0.25">
      <c r="A26" s="734"/>
      <c r="B26" s="77" t="s">
        <v>42</v>
      </c>
      <c r="C26" s="20" t="s">
        <v>86</v>
      </c>
      <c r="D26" s="80" t="s">
        <v>63</v>
      </c>
      <c r="E26" s="80" t="s">
        <v>112</v>
      </c>
      <c r="F26" s="80" t="s">
        <v>900</v>
      </c>
      <c r="G26" s="314">
        <v>11392902016041</v>
      </c>
      <c r="H26" s="77" t="s">
        <v>46</v>
      </c>
      <c r="I26" s="1246"/>
      <c r="J26" s="77" t="s">
        <v>48</v>
      </c>
      <c r="K26" s="77" t="s">
        <v>119</v>
      </c>
      <c r="L26" s="77"/>
      <c r="M26" s="77"/>
    </row>
    <row r="27" spans="1:16" hidden="1" x14ac:dyDescent="0.25">
      <c r="B27" s="559"/>
      <c r="C27" s="550"/>
      <c r="D27" s="550"/>
      <c r="E27" s="550"/>
      <c r="F27" s="550"/>
      <c r="G27" s="560"/>
      <c r="H27" s="559"/>
      <c r="I27" s="561">
        <f>SUM(I8:I26)</f>
        <v>50882.079999999994</v>
      </c>
      <c r="J27" s="553"/>
      <c r="K27" s="553"/>
      <c r="L27" s="553"/>
      <c r="M27" s="554"/>
    </row>
    <row r="28" spans="1:16" x14ac:dyDescent="0.25">
      <c r="B28" s="559"/>
      <c r="C28" s="550"/>
      <c r="D28" s="550"/>
      <c r="E28" s="550"/>
      <c r="F28" s="550"/>
      <c r="G28" s="560"/>
      <c r="H28" s="559"/>
      <c r="I28" s="561">
        <f>SUM(I27)</f>
        <v>50882.079999999994</v>
      </c>
      <c r="J28" s="553"/>
      <c r="K28" s="553"/>
      <c r="L28" s="553"/>
      <c r="M28" s="554"/>
    </row>
    <row r="29" spans="1:16" ht="14.45" customHeight="1" x14ac:dyDescent="0.25">
      <c r="B29" s="988" t="s">
        <v>22</v>
      </c>
      <c r="C29" s="989"/>
      <c r="D29" s="989"/>
      <c r="E29" s="989"/>
      <c r="F29" s="989"/>
      <c r="G29" s="990"/>
      <c r="H29" s="997" t="s">
        <v>23</v>
      </c>
      <c r="I29" s="998"/>
      <c r="J29" s="998"/>
      <c r="K29" s="998"/>
      <c r="L29" s="998"/>
      <c r="M29" s="999"/>
      <c r="N29" s="31"/>
    </row>
    <row r="30" spans="1:16" x14ac:dyDescent="0.25">
      <c r="B30" s="991"/>
      <c r="C30" s="992"/>
      <c r="D30" s="992"/>
      <c r="E30" s="992"/>
      <c r="F30" s="992"/>
      <c r="G30" s="993"/>
      <c r="H30" s="1000"/>
      <c r="I30" s="1001"/>
      <c r="J30" s="1001"/>
      <c r="K30" s="1001"/>
      <c r="L30" s="1001"/>
      <c r="M30" s="1002"/>
    </row>
    <row r="31" spans="1:16" x14ac:dyDescent="0.25">
      <c r="B31" s="991"/>
      <c r="C31" s="992"/>
      <c r="D31" s="992"/>
      <c r="E31" s="992"/>
      <c r="F31" s="992"/>
      <c r="G31" s="993"/>
      <c r="H31" s="1000"/>
      <c r="I31" s="1001"/>
      <c r="J31" s="1001"/>
      <c r="K31" s="1001"/>
      <c r="L31" s="1001"/>
      <c r="M31" s="1002"/>
    </row>
    <row r="32" spans="1:16" ht="6.75" customHeight="1" x14ac:dyDescent="0.25">
      <c r="B32" s="994"/>
      <c r="C32" s="995"/>
      <c r="D32" s="995"/>
      <c r="E32" s="995"/>
      <c r="F32" s="995"/>
      <c r="G32" s="996"/>
      <c r="H32" s="1003"/>
      <c r="I32" s="1004"/>
      <c r="J32" s="1004"/>
      <c r="K32" s="1004"/>
      <c r="L32" s="1004"/>
      <c r="M32" s="1005"/>
    </row>
    <row r="33" spans="2:14" x14ac:dyDescent="0.25"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42" spans="2:14" x14ac:dyDescent="0.25">
      <c r="B42" s="10"/>
      <c r="C42" s="10"/>
      <c r="D42" s="11"/>
      <c r="E42" s="11"/>
      <c r="L42" s="13"/>
      <c r="M42" s="11"/>
    </row>
    <row r="43" spans="2:14" x14ac:dyDescent="0.25">
      <c r="B43" s="10"/>
      <c r="C43" s="10"/>
      <c r="D43" s="11"/>
      <c r="E43" s="11"/>
      <c r="L43" s="13"/>
      <c r="M43" s="11"/>
    </row>
    <row r="44" spans="2:14" ht="15.75" thickBot="1" x14ac:dyDescent="0.3">
      <c r="B44" s="10"/>
      <c r="C44" s="10"/>
      <c r="D44" s="11"/>
      <c r="E44" s="11"/>
      <c r="L44" s="13"/>
      <c r="M44" s="11"/>
    </row>
    <row r="45" spans="2:14" ht="16.5" thickTop="1" thickBot="1" x14ac:dyDescent="0.3">
      <c r="B45" s="1014" t="s">
        <v>943</v>
      </c>
      <c r="C45" s="1016" t="s">
        <v>35</v>
      </c>
      <c r="D45" s="1016" t="s">
        <v>6</v>
      </c>
      <c r="E45" s="1016" t="s">
        <v>3</v>
      </c>
      <c r="F45" s="1016" t="s">
        <v>4</v>
      </c>
      <c r="G45" s="1016" t="s">
        <v>7</v>
      </c>
      <c r="H45" s="1016" t="s">
        <v>36</v>
      </c>
      <c r="I45" s="1016" t="s">
        <v>75</v>
      </c>
      <c r="J45" s="1060" t="s">
        <v>76</v>
      </c>
      <c r="K45" s="1062" t="s">
        <v>38</v>
      </c>
      <c r="L45" s="1063"/>
      <c r="M45" s="1136"/>
    </row>
    <row r="46" spans="2:14" x14ac:dyDescent="0.25">
      <c r="B46" s="1015"/>
      <c r="C46" s="1017"/>
      <c r="D46" s="1017"/>
      <c r="E46" s="1017"/>
      <c r="F46" s="1017"/>
      <c r="G46" s="1017"/>
      <c r="H46" s="1017"/>
      <c r="I46" s="1017"/>
      <c r="J46" s="1061"/>
      <c r="K46" s="16" t="s">
        <v>11</v>
      </c>
      <c r="L46" s="17" t="s">
        <v>12</v>
      </c>
      <c r="M46" s="224" t="s">
        <v>13</v>
      </c>
    </row>
    <row r="47" spans="2:14" x14ac:dyDescent="0.25">
      <c r="B47" s="21" t="s">
        <v>42</v>
      </c>
      <c r="C47" s="20" t="s">
        <v>942</v>
      </c>
      <c r="D47" s="62" t="s">
        <v>56</v>
      </c>
      <c r="E47" s="62" t="s">
        <v>225</v>
      </c>
      <c r="F47" s="62" t="s">
        <v>45</v>
      </c>
      <c r="G47" s="21" t="s">
        <v>46</v>
      </c>
      <c r="H47" s="22" t="s">
        <v>941</v>
      </c>
      <c r="I47" s="23">
        <v>1800</v>
      </c>
      <c r="J47" s="21" t="s">
        <v>48</v>
      </c>
      <c r="K47" s="21"/>
      <c r="L47" s="21"/>
      <c r="M47" s="21" t="s">
        <v>21</v>
      </c>
    </row>
    <row r="48" spans="2:14" x14ac:dyDescent="0.25">
      <c r="B48" s="21" t="s">
        <v>42</v>
      </c>
      <c r="C48" s="20" t="s">
        <v>50</v>
      </c>
      <c r="D48" s="62" t="s">
        <v>44</v>
      </c>
      <c r="E48" s="62" t="s">
        <v>45</v>
      </c>
      <c r="F48" s="62" t="s">
        <v>45</v>
      </c>
      <c r="G48" s="21" t="s">
        <v>46</v>
      </c>
      <c r="H48" s="22" t="s">
        <v>940</v>
      </c>
      <c r="I48" s="23">
        <v>2500</v>
      </c>
      <c r="J48" s="21" t="s">
        <v>48</v>
      </c>
      <c r="K48" s="21"/>
      <c r="L48" s="21"/>
      <c r="M48" s="21" t="s">
        <v>21</v>
      </c>
    </row>
    <row r="49" spans="2:13" x14ac:dyDescent="0.25">
      <c r="B49" s="21" t="s">
        <v>54</v>
      </c>
      <c r="C49" s="20" t="s">
        <v>294</v>
      </c>
      <c r="D49" s="62" t="s">
        <v>63</v>
      </c>
      <c r="E49" s="62" t="s">
        <v>45</v>
      </c>
      <c r="F49" s="62" t="s">
        <v>45</v>
      </c>
      <c r="G49" s="21" t="s">
        <v>46</v>
      </c>
      <c r="H49" s="22" t="s">
        <v>939</v>
      </c>
      <c r="I49" s="23">
        <v>600</v>
      </c>
      <c r="J49" s="21" t="s">
        <v>48</v>
      </c>
      <c r="K49" s="21"/>
      <c r="L49" s="21"/>
      <c r="M49" s="21" t="s">
        <v>21</v>
      </c>
    </row>
    <row r="50" spans="2:13" x14ac:dyDescent="0.25">
      <c r="B50" s="21" t="s">
        <v>49</v>
      </c>
      <c r="C50" s="20" t="s">
        <v>534</v>
      </c>
      <c r="D50" s="18" t="s">
        <v>44</v>
      </c>
      <c r="E50" s="62" t="s">
        <v>45</v>
      </c>
      <c r="F50" s="325" t="s">
        <v>45</v>
      </c>
      <c r="G50" s="21" t="s">
        <v>46</v>
      </c>
      <c r="H50" s="324" t="s">
        <v>938</v>
      </c>
      <c r="I50" s="323">
        <v>2500</v>
      </c>
      <c r="J50" s="21" t="s">
        <v>48</v>
      </c>
      <c r="K50" s="21"/>
      <c r="L50" s="21" t="s">
        <v>21</v>
      </c>
      <c r="M50" s="21"/>
    </row>
    <row r="51" spans="2:13" x14ac:dyDescent="0.25">
      <c r="B51" s="21" t="s">
        <v>54</v>
      </c>
      <c r="C51" s="20" t="s">
        <v>937</v>
      </c>
      <c r="D51" s="62" t="s">
        <v>66</v>
      </c>
      <c r="E51" s="62" t="s">
        <v>45</v>
      </c>
      <c r="F51" s="325" t="s">
        <v>45</v>
      </c>
      <c r="G51" s="21" t="s">
        <v>46</v>
      </c>
      <c r="H51" s="324" t="s">
        <v>936</v>
      </c>
      <c r="I51" s="323">
        <v>650</v>
      </c>
      <c r="J51" s="21" t="s">
        <v>48</v>
      </c>
      <c r="K51" s="21"/>
      <c r="L51" s="21" t="s">
        <v>21</v>
      </c>
      <c r="M51" s="21"/>
    </row>
    <row r="52" spans="2:13" x14ac:dyDescent="0.25">
      <c r="B52" s="21" t="s">
        <v>42</v>
      </c>
      <c r="C52" s="20" t="s">
        <v>935</v>
      </c>
      <c r="D52" s="62" t="s">
        <v>63</v>
      </c>
      <c r="E52" s="62" t="s">
        <v>45</v>
      </c>
      <c r="F52" s="325" t="s">
        <v>45</v>
      </c>
      <c r="G52" s="21" t="s">
        <v>46</v>
      </c>
      <c r="H52" s="324" t="s">
        <v>934</v>
      </c>
      <c r="I52" s="323">
        <v>650</v>
      </c>
      <c r="J52" s="21" t="s">
        <v>48</v>
      </c>
      <c r="K52" s="21"/>
      <c r="L52" s="21"/>
      <c r="M52" s="21" t="s">
        <v>21</v>
      </c>
    </row>
    <row r="53" spans="2:13" x14ac:dyDescent="0.25">
      <c r="B53" s="21" t="s">
        <v>42</v>
      </c>
      <c r="C53" s="20" t="s">
        <v>933</v>
      </c>
      <c r="D53" s="62" t="s">
        <v>66</v>
      </c>
      <c r="E53" s="62" t="s">
        <v>45</v>
      </c>
      <c r="F53" s="325" t="s">
        <v>45</v>
      </c>
      <c r="G53" s="21" t="s">
        <v>46</v>
      </c>
      <c r="H53" s="324" t="s">
        <v>932</v>
      </c>
      <c r="I53" s="323">
        <v>2600</v>
      </c>
      <c r="J53" s="21" t="s">
        <v>48</v>
      </c>
      <c r="K53" s="21"/>
      <c r="L53" s="21"/>
      <c r="M53" s="21" t="s">
        <v>21</v>
      </c>
    </row>
    <row r="54" spans="2:13" x14ac:dyDescent="0.25">
      <c r="B54" s="21" t="s">
        <v>49</v>
      </c>
      <c r="C54" s="20" t="s">
        <v>931</v>
      </c>
      <c r="D54" s="62" t="s">
        <v>56</v>
      </c>
      <c r="E54" s="62" t="s">
        <v>45</v>
      </c>
      <c r="F54" s="325" t="s">
        <v>45</v>
      </c>
      <c r="G54" s="21" t="s">
        <v>46</v>
      </c>
      <c r="H54" s="324" t="s">
        <v>930</v>
      </c>
      <c r="I54" s="323">
        <v>350</v>
      </c>
      <c r="J54" s="21" t="s">
        <v>48</v>
      </c>
      <c r="K54" s="21" t="s">
        <v>21</v>
      </c>
      <c r="L54" s="21"/>
      <c r="M54" s="21"/>
    </row>
    <row r="55" spans="2:13" x14ac:dyDescent="0.25">
      <c r="B55" s="21" t="s">
        <v>295</v>
      </c>
      <c r="C55" s="20" t="s">
        <v>929</v>
      </c>
      <c r="D55" s="62" t="s">
        <v>56</v>
      </c>
      <c r="E55" s="62" t="s">
        <v>45</v>
      </c>
      <c r="F55" s="325" t="s">
        <v>45</v>
      </c>
      <c r="G55" s="21" t="s">
        <v>46</v>
      </c>
      <c r="H55" s="324" t="s">
        <v>173</v>
      </c>
      <c r="I55" s="323">
        <v>1500</v>
      </c>
      <c r="J55" s="21" t="s">
        <v>48</v>
      </c>
      <c r="K55" s="21"/>
      <c r="L55" s="21" t="s">
        <v>21</v>
      </c>
      <c r="M55" s="21"/>
    </row>
    <row r="56" spans="2:13" x14ac:dyDescent="0.25">
      <c r="B56" s="21" t="s">
        <v>42</v>
      </c>
      <c r="C56" s="20" t="s">
        <v>69</v>
      </c>
      <c r="D56" s="62" t="s">
        <v>19</v>
      </c>
      <c r="E56" s="62" t="s">
        <v>45</v>
      </c>
      <c r="F56" s="325" t="s">
        <v>45</v>
      </c>
      <c r="G56" s="21" t="s">
        <v>46</v>
      </c>
      <c r="H56" s="324" t="s">
        <v>179</v>
      </c>
      <c r="I56" s="323">
        <v>60</v>
      </c>
      <c r="J56" s="21" t="s">
        <v>48</v>
      </c>
      <c r="K56" s="21"/>
      <c r="L56" s="21" t="s">
        <v>21</v>
      </c>
      <c r="M56" s="21"/>
    </row>
    <row r="57" spans="2:13" x14ac:dyDescent="0.25">
      <c r="B57" s="21" t="s">
        <v>42</v>
      </c>
      <c r="C57" s="20" t="s">
        <v>580</v>
      </c>
      <c r="D57" s="62" t="s">
        <v>212</v>
      </c>
      <c r="E57" s="62" t="s">
        <v>45</v>
      </c>
      <c r="F57" s="325" t="s">
        <v>45</v>
      </c>
      <c r="G57" s="21" t="s">
        <v>46</v>
      </c>
      <c r="H57" s="324" t="s">
        <v>231</v>
      </c>
      <c r="I57" s="323">
        <v>50</v>
      </c>
      <c r="J57" s="21" t="s">
        <v>48</v>
      </c>
      <c r="K57" s="21"/>
      <c r="L57" s="21" t="s">
        <v>21</v>
      </c>
      <c r="M57" s="21"/>
    </row>
    <row r="58" spans="2:13" x14ac:dyDescent="0.25">
      <c r="B58" s="172" t="s">
        <v>42</v>
      </c>
      <c r="C58" s="241" t="s">
        <v>299</v>
      </c>
      <c r="D58" s="950" t="s">
        <v>928</v>
      </c>
      <c r="E58" s="950" t="s">
        <v>45</v>
      </c>
      <c r="F58" s="950" t="s">
        <v>45</v>
      </c>
      <c r="G58" s="21" t="s">
        <v>46</v>
      </c>
      <c r="H58" s="532" t="s">
        <v>350</v>
      </c>
      <c r="I58" s="174">
        <v>1500</v>
      </c>
      <c r="J58" s="21" t="s">
        <v>48</v>
      </c>
      <c r="K58" s="535"/>
      <c r="L58" s="172" t="s">
        <v>21</v>
      </c>
      <c r="M58" s="535"/>
    </row>
    <row r="59" spans="2:13" x14ac:dyDescent="0.25">
      <c r="B59" s="172" t="s">
        <v>78</v>
      </c>
      <c r="C59" s="241" t="s">
        <v>927</v>
      </c>
      <c r="D59" s="950" t="s">
        <v>926</v>
      </c>
      <c r="E59" s="950" t="s">
        <v>45</v>
      </c>
      <c r="F59" s="950" t="s">
        <v>45</v>
      </c>
      <c r="G59" s="21" t="s">
        <v>46</v>
      </c>
      <c r="H59" s="532" t="s">
        <v>352</v>
      </c>
      <c r="I59" s="174">
        <v>1600</v>
      </c>
      <c r="J59" s="21" t="s">
        <v>48</v>
      </c>
      <c r="K59" s="535"/>
      <c r="L59" s="172" t="s">
        <v>21</v>
      </c>
      <c r="M59" s="535"/>
    </row>
    <row r="60" spans="2:13" x14ac:dyDescent="0.25">
      <c r="B60" s="172" t="s">
        <v>42</v>
      </c>
      <c r="C60" s="241" t="s">
        <v>925</v>
      </c>
      <c r="D60" s="950" t="s">
        <v>63</v>
      </c>
      <c r="E60" s="950" t="s">
        <v>45</v>
      </c>
      <c r="F60" s="950" t="s">
        <v>45</v>
      </c>
      <c r="G60" s="21" t="s">
        <v>46</v>
      </c>
      <c r="H60" s="532" t="s">
        <v>354</v>
      </c>
      <c r="I60" s="174">
        <v>450</v>
      </c>
      <c r="J60" s="21" t="s">
        <v>48</v>
      </c>
      <c r="K60" s="172" t="s">
        <v>21</v>
      </c>
      <c r="L60" s="535"/>
      <c r="M60" s="535"/>
    </row>
    <row r="61" spans="2:13" hidden="1" x14ac:dyDescent="0.25">
      <c r="B61" s="162"/>
      <c r="C61" s="320"/>
      <c r="D61" s="322"/>
      <c r="E61" s="322"/>
      <c r="F61" s="322"/>
      <c r="G61" s="556"/>
      <c r="H61" s="321"/>
      <c r="I61" s="562">
        <f>SUM(I47:I60)</f>
        <v>16810</v>
      </c>
      <c r="J61" s="528"/>
      <c r="K61" s="320"/>
      <c r="L61" s="72"/>
      <c r="M61" s="72"/>
    </row>
    <row r="62" spans="2:13" x14ac:dyDescent="0.25">
      <c r="B62" s="162"/>
      <c r="C62" s="320"/>
      <c r="D62" s="322"/>
      <c r="E62" s="322"/>
      <c r="F62" s="322"/>
      <c r="G62" s="556"/>
      <c r="H62" s="321"/>
      <c r="I62" s="562">
        <f>SUM(I47:I60)</f>
        <v>16810</v>
      </c>
      <c r="J62" s="528"/>
      <c r="K62" s="320"/>
      <c r="L62" s="72"/>
      <c r="M62" s="72"/>
    </row>
    <row r="63" spans="2:13" x14ac:dyDescent="0.25">
      <c r="B63" s="988" t="s">
        <v>22</v>
      </c>
      <c r="C63" s="989"/>
      <c r="D63" s="989"/>
      <c r="E63" s="989"/>
      <c r="F63" s="989"/>
      <c r="G63" s="990"/>
      <c r="H63" s="997" t="s">
        <v>23</v>
      </c>
      <c r="I63" s="998"/>
      <c r="J63" s="998"/>
      <c r="K63" s="998"/>
      <c r="L63" s="998"/>
      <c r="M63" s="999"/>
    </row>
    <row r="64" spans="2:13" x14ac:dyDescent="0.25">
      <c r="B64" s="991"/>
      <c r="C64" s="992"/>
      <c r="D64" s="992"/>
      <c r="E64" s="992"/>
      <c r="F64" s="992"/>
      <c r="G64" s="993"/>
      <c r="H64" s="1000"/>
      <c r="I64" s="1001"/>
      <c r="J64" s="1001"/>
      <c r="K64" s="1001"/>
      <c r="L64" s="1001"/>
      <c r="M64" s="1002"/>
    </row>
    <row r="65" spans="2:13" x14ac:dyDescent="0.25">
      <c r="B65" s="991"/>
      <c r="C65" s="992"/>
      <c r="D65" s="992"/>
      <c r="E65" s="992"/>
      <c r="F65" s="992"/>
      <c r="G65" s="993"/>
      <c r="H65" s="1000"/>
      <c r="I65" s="1001"/>
      <c r="J65" s="1001"/>
      <c r="K65" s="1001"/>
      <c r="L65" s="1001"/>
      <c r="M65" s="1002"/>
    </row>
    <row r="66" spans="2:13" x14ac:dyDescent="0.25">
      <c r="B66" s="994"/>
      <c r="C66" s="995"/>
      <c r="D66" s="995"/>
      <c r="E66" s="995"/>
      <c r="F66" s="995"/>
      <c r="G66" s="996"/>
      <c r="H66" s="1003"/>
      <c r="I66" s="1004"/>
      <c r="J66" s="1004"/>
      <c r="K66" s="1004"/>
      <c r="L66" s="1004"/>
      <c r="M66" s="1005"/>
    </row>
    <row r="67" spans="2:13" x14ac:dyDescent="0.25">
      <c r="E67" s="33"/>
      <c r="F67" s="33"/>
      <c r="G67" s="33"/>
      <c r="H67" s="33"/>
      <c r="I67" s="33"/>
      <c r="J67" s="33"/>
      <c r="K67" s="33"/>
      <c r="L67" s="33"/>
      <c r="M67" s="33"/>
    </row>
    <row r="84" spans="2:13" ht="15.75" thickBot="1" x14ac:dyDescent="0.3">
      <c r="B84" s="1222" t="s">
        <v>898</v>
      </c>
      <c r="C84" s="1224" t="s">
        <v>1</v>
      </c>
      <c r="D84" s="1226" t="s">
        <v>3</v>
      </c>
      <c r="E84" s="1212" t="s">
        <v>4</v>
      </c>
      <c r="F84" s="1212" t="s">
        <v>5</v>
      </c>
      <c r="G84" s="1215" t="s">
        <v>6</v>
      </c>
      <c r="H84" s="1214" t="s">
        <v>142</v>
      </c>
      <c r="I84" s="1214" t="s">
        <v>37</v>
      </c>
      <c r="J84" s="1215" t="s">
        <v>8</v>
      </c>
      <c r="K84" s="1219" t="s">
        <v>10</v>
      </c>
      <c r="L84" s="1220"/>
      <c r="M84" s="1221"/>
    </row>
    <row r="85" spans="2:13" x14ac:dyDescent="0.25">
      <c r="B85" s="1223"/>
      <c r="C85" s="1225"/>
      <c r="D85" s="1227"/>
      <c r="E85" s="1213"/>
      <c r="F85" s="1213"/>
      <c r="G85" s="1216"/>
      <c r="H85" s="1214"/>
      <c r="I85" s="1214"/>
      <c r="J85" s="1216"/>
      <c r="K85" s="294" t="s">
        <v>11</v>
      </c>
      <c r="L85" s="293" t="s">
        <v>12</v>
      </c>
      <c r="M85" s="292" t="s">
        <v>13</v>
      </c>
    </row>
    <row r="86" spans="2:13" ht="22.5" x14ac:dyDescent="0.25">
      <c r="B86" s="286" t="s">
        <v>384</v>
      </c>
      <c r="C86" s="289" t="s">
        <v>899</v>
      </c>
      <c r="D86" s="286" t="s">
        <v>129</v>
      </c>
      <c r="E86" s="286">
        <v>2005</v>
      </c>
      <c r="F86" s="286" t="s">
        <v>897</v>
      </c>
      <c r="G86" s="286" t="s">
        <v>66</v>
      </c>
      <c r="H86" s="288" t="s">
        <v>896</v>
      </c>
      <c r="I86" s="538">
        <v>87500</v>
      </c>
      <c r="J86" s="285" t="s">
        <v>48</v>
      </c>
      <c r="K86" s="285"/>
      <c r="L86" s="286" t="s">
        <v>21</v>
      </c>
      <c r="M86" s="285"/>
    </row>
    <row r="87" spans="2:13" x14ac:dyDescent="0.25">
      <c r="B87" s="1134" t="s">
        <v>22</v>
      </c>
      <c r="C87" s="1134"/>
      <c r="D87" s="1134"/>
      <c r="E87" s="1134"/>
      <c r="F87" s="1134"/>
      <c r="G87" s="1134"/>
      <c r="H87" s="1013" t="s">
        <v>23</v>
      </c>
      <c r="I87" s="1013"/>
      <c r="J87" s="1013"/>
      <c r="K87" s="1013"/>
      <c r="L87" s="1013"/>
      <c r="M87" s="1013"/>
    </row>
    <row r="88" spans="2:13" x14ac:dyDescent="0.25">
      <c r="B88" s="1134"/>
      <c r="C88" s="1134"/>
      <c r="D88" s="1134"/>
      <c r="E88" s="1134"/>
      <c r="F88" s="1134"/>
      <c r="G88" s="1134"/>
      <c r="H88" s="1013"/>
      <c r="I88" s="1013"/>
      <c r="J88" s="1013"/>
      <c r="K88" s="1013"/>
      <c r="L88" s="1013"/>
      <c r="M88" s="1013"/>
    </row>
    <row r="89" spans="2:13" x14ac:dyDescent="0.25">
      <c r="B89" s="1134"/>
      <c r="C89" s="1134"/>
      <c r="D89" s="1134"/>
      <c r="E89" s="1134"/>
      <c r="F89" s="1134"/>
      <c r="G89" s="1134"/>
      <c r="H89" s="1013"/>
      <c r="I89" s="1013"/>
      <c r="J89" s="1013"/>
      <c r="K89" s="1013"/>
      <c r="L89" s="1013"/>
      <c r="M89" s="1013"/>
    </row>
    <row r="90" spans="2:13" x14ac:dyDescent="0.25">
      <c r="B90" s="1134"/>
      <c r="C90" s="1134"/>
      <c r="D90" s="1134"/>
      <c r="E90" s="1134"/>
      <c r="F90" s="1134"/>
      <c r="G90" s="1134"/>
      <c r="H90" s="1013"/>
      <c r="I90" s="1013"/>
      <c r="J90" s="1013"/>
      <c r="K90" s="1013"/>
      <c r="L90" s="1013"/>
      <c r="M90" s="1013"/>
    </row>
    <row r="93" spans="2:13" x14ac:dyDescent="0.25">
      <c r="D93" s="33"/>
      <c r="E93" s="33"/>
      <c r="F93" s="33"/>
      <c r="G93" s="33"/>
      <c r="H93" s="33"/>
      <c r="I93" s="33"/>
      <c r="J93" s="33"/>
      <c r="K93" s="33"/>
      <c r="L93" s="33"/>
    </row>
  </sheetData>
  <mergeCells count="37">
    <mergeCell ref="F84:F85"/>
    <mergeCell ref="H84:H85"/>
    <mergeCell ref="I84:I85"/>
    <mergeCell ref="B87:G90"/>
    <mergeCell ref="H87:M90"/>
    <mergeCell ref="G84:G85"/>
    <mergeCell ref="J84:J85"/>
    <mergeCell ref="K84:M84"/>
    <mergeCell ref="B84:B85"/>
    <mergeCell ref="C84:C85"/>
    <mergeCell ref="D84:D85"/>
    <mergeCell ref="E84:E85"/>
    <mergeCell ref="H45:H46"/>
    <mergeCell ref="I45:I46"/>
    <mergeCell ref="B63:G66"/>
    <mergeCell ref="H63:M66"/>
    <mergeCell ref="K45:M45"/>
    <mergeCell ref="B45:B46"/>
    <mergeCell ref="C45:C46"/>
    <mergeCell ref="D45:D46"/>
    <mergeCell ref="E45:E46"/>
    <mergeCell ref="F45:F46"/>
    <mergeCell ref="J45:J46"/>
    <mergeCell ref="G45:G46"/>
    <mergeCell ref="H6:H7"/>
    <mergeCell ref="I6:I7"/>
    <mergeCell ref="I23:I26"/>
    <mergeCell ref="B29:G32"/>
    <mergeCell ref="H29:M32"/>
    <mergeCell ref="K6:M6"/>
    <mergeCell ref="B6:B7"/>
    <mergeCell ref="C6:C7"/>
    <mergeCell ref="D6:D7"/>
    <mergeCell ref="E6:E7"/>
    <mergeCell ref="F6:F7"/>
    <mergeCell ref="J6:J7"/>
    <mergeCell ref="G6:G7"/>
  </mergeCells>
  <pageMargins left="0.7" right="0.7" top="0.75" bottom="0.75" header="0.3" footer="0.3"/>
  <pageSetup paperSize="5" scale="35" orientation="landscape" horizontalDpi="4294967293" verticalDpi="4294967293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M1:O28"/>
  <sheetViews>
    <sheetView zoomScaleNormal="100" workbookViewId="0">
      <selection sqref="A1:L30"/>
    </sheetView>
  </sheetViews>
  <sheetFormatPr baseColWidth="10" defaultRowHeight="15" x14ac:dyDescent="0.25"/>
  <cols>
    <col min="2" max="2" width="25.5703125" customWidth="1"/>
    <col min="3" max="3" width="13.28515625" customWidth="1"/>
    <col min="4" max="4" width="9.28515625" customWidth="1"/>
    <col min="5" max="5" width="9.42578125" customWidth="1"/>
    <col min="6" max="6" width="8.7109375" customWidth="1"/>
    <col min="7" max="7" width="25" customWidth="1"/>
    <col min="9" max="9" width="14.42578125" customWidth="1"/>
    <col min="10" max="10" width="9.42578125" customWidth="1"/>
    <col min="11" max="11" width="9.7109375" customWidth="1"/>
    <col min="12" max="12" width="8.85546875" customWidth="1"/>
  </cols>
  <sheetData>
    <row r="1" spans="13:14" x14ac:dyDescent="0.25">
      <c r="M1" s="227"/>
      <c r="N1" s="227"/>
    </row>
    <row r="2" spans="13:14" ht="14.45" customHeight="1" x14ac:dyDescent="0.25">
      <c r="M2" s="227"/>
      <c r="N2" s="227"/>
    </row>
    <row r="3" spans="13:14" ht="56.25" customHeight="1" x14ac:dyDescent="0.25">
      <c r="M3" s="227"/>
      <c r="N3" s="227"/>
    </row>
    <row r="4" spans="13:14" s="238" customFormat="1" ht="19.149999999999999" customHeight="1" x14ac:dyDescent="0.2">
      <c r="M4" s="239"/>
      <c r="N4" s="239"/>
    </row>
    <row r="5" spans="13:14" s="238" customFormat="1" ht="14.45" customHeight="1" x14ac:dyDescent="0.2">
      <c r="M5" s="239"/>
      <c r="N5" s="239"/>
    </row>
    <row r="6" spans="13:14" s="326" customFormat="1" ht="19.899999999999999" customHeight="1" x14ac:dyDescent="0.2"/>
    <row r="7" spans="13:14" s="319" customFormat="1" ht="16.899999999999999" customHeight="1" x14ac:dyDescent="0.2"/>
    <row r="8" spans="13:14" s="319" customFormat="1" ht="24" customHeight="1" x14ac:dyDescent="0.2"/>
    <row r="9" spans="13:14" s="319" customFormat="1" ht="21.6" customHeight="1" x14ac:dyDescent="0.2"/>
    <row r="10" spans="13:14" s="318" customFormat="1" ht="18" customHeight="1" x14ac:dyDescent="0.2"/>
    <row r="11" spans="13:14" s="318" customFormat="1" ht="18.600000000000001" customHeight="1" x14ac:dyDescent="0.2"/>
    <row r="12" spans="13:14" s="318" customFormat="1" ht="16.149999999999999" customHeight="1" x14ac:dyDescent="0.2"/>
    <row r="13" spans="13:14" s="318" customFormat="1" ht="21.6" customHeight="1" x14ac:dyDescent="0.2"/>
    <row r="14" spans="13:14" s="318" customFormat="1" ht="14.45" customHeight="1" x14ac:dyDescent="0.2"/>
    <row r="15" spans="13:14" s="318" customFormat="1" ht="20.45" customHeight="1" x14ac:dyDescent="0.2"/>
    <row r="16" spans="13:14" s="318" customFormat="1" ht="17.45" customHeight="1" x14ac:dyDescent="0.2"/>
    <row r="17" spans="13:15" s="318" customFormat="1" ht="19.899999999999999" customHeight="1" x14ac:dyDescent="0.2"/>
    <row r="18" spans="13:15" s="318" customFormat="1" ht="17.45" customHeight="1" x14ac:dyDescent="0.2">
      <c r="O18" s="319"/>
    </row>
    <row r="19" spans="13:15" s="319" customFormat="1" ht="19.899999999999999" customHeight="1" x14ac:dyDescent="0.2"/>
    <row r="20" spans="13:15" s="319" customFormat="1" ht="12.75" customHeight="1" x14ac:dyDescent="0.2"/>
    <row r="23" spans="13:15" x14ac:dyDescent="0.25">
      <c r="M23" s="31"/>
    </row>
    <row r="24" spans="13:15" x14ac:dyDescent="0.25">
      <c r="M24" s="31"/>
    </row>
    <row r="28" spans="13:15" x14ac:dyDescent="0.25">
      <c r="M28" s="33"/>
    </row>
  </sheetData>
  <pageMargins left="0.70866141732283472" right="0.70866141732283472" top="0.74803149606299213" bottom="0.74803149606299213" header="0.31496062992125984" footer="0.31496062992125984"/>
  <pageSetup paperSize="5" scale="84" orientation="landscape" horizontalDpi="4294967293" verticalDpi="4294967293" r:id="rId1"/>
  <headerFooter>
    <oddFooter>Página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10" zoomScaleNormal="110" workbookViewId="0">
      <selection activeCell="J24" sqref="J24"/>
    </sheetView>
  </sheetViews>
  <sheetFormatPr baseColWidth="10" defaultRowHeight="15" x14ac:dyDescent="0.25"/>
  <cols>
    <col min="3" max="3" width="22.28515625" customWidth="1"/>
    <col min="4" max="4" width="12.42578125" customWidth="1"/>
    <col min="9" max="9" width="17.42578125" customWidth="1"/>
    <col min="12" max="12" width="16.85546875" customWidth="1"/>
  </cols>
  <sheetData>
    <row r="1" spans="1:1" x14ac:dyDescent="0.25">
      <c r="A1" s="227"/>
    </row>
    <row r="2" spans="1:1" x14ac:dyDescent="0.25">
      <c r="A2" s="227"/>
    </row>
    <row r="3" spans="1:1" x14ac:dyDescent="0.25">
      <c r="A3" s="227"/>
    </row>
    <row r="4" spans="1:1" x14ac:dyDescent="0.25">
      <c r="A4" s="227"/>
    </row>
    <row r="5" spans="1:1" x14ac:dyDescent="0.25">
      <c r="A5" s="227"/>
    </row>
    <row r="6" spans="1:1" x14ac:dyDescent="0.25">
      <c r="A6" s="227"/>
    </row>
    <row r="7" spans="1:1" x14ac:dyDescent="0.25">
      <c r="A7" s="227"/>
    </row>
    <row r="8" spans="1:1" x14ac:dyDescent="0.25">
      <c r="A8" s="227"/>
    </row>
    <row r="10" spans="1:1" s="291" customFormat="1" x14ac:dyDescent="0.25">
      <c r="A10" s="328"/>
    </row>
    <row r="11" spans="1:1" s="291" customFormat="1" x14ac:dyDescent="0.25">
      <c r="A11" s="328"/>
    </row>
    <row r="12" spans="1:1" s="235" customFormat="1" x14ac:dyDescent="0.25">
      <c r="A12" s="290"/>
    </row>
    <row r="13" spans="1:1" s="235" customFormat="1" x14ac:dyDescent="0.25">
      <c r="A13" s="290"/>
    </row>
    <row r="14" spans="1:1" s="235" customFormat="1" x14ac:dyDescent="0.25">
      <c r="A14" s="290"/>
    </row>
    <row r="15" spans="1:1" ht="15" customHeight="1" x14ac:dyDescent="0.25"/>
    <row r="18" spans="1:1" x14ac:dyDescent="0.25">
      <c r="A18" s="227"/>
    </row>
    <row r="19" spans="1:1" x14ac:dyDescent="0.25">
      <c r="A19" s="227"/>
    </row>
  </sheetData>
  <pageMargins left="0.7" right="0.7" top="0.75" bottom="0.75" header="0.3" footer="0.3"/>
  <pageSetup paperSize="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55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11.42578125" style="227"/>
    <col min="2" max="2" width="9.5703125" customWidth="1"/>
    <col min="3" max="3" width="19.85546875" customWidth="1"/>
    <col min="4" max="4" width="18.28515625" customWidth="1"/>
    <col min="5" max="5" width="13" customWidth="1"/>
    <col min="6" max="6" width="9.85546875" customWidth="1"/>
    <col min="7" max="7" width="15.7109375" customWidth="1"/>
    <col min="9" max="9" width="19.28515625" customWidth="1"/>
    <col min="10" max="10" width="14.5703125" customWidth="1"/>
    <col min="12" max="12" width="18.28515625" customWidth="1"/>
    <col min="13" max="13" width="5.85546875" customWidth="1"/>
    <col min="14" max="14" width="7.42578125" customWidth="1"/>
    <col min="15" max="15" width="8.28515625" customWidth="1"/>
  </cols>
  <sheetData>
    <row r="9" spans="1:1" s="291" customFormat="1" x14ac:dyDescent="0.25">
      <c r="A9" s="328"/>
    </row>
    <row r="10" spans="1:1" s="291" customFormat="1" x14ac:dyDescent="0.25">
      <c r="A10" s="328"/>
    </row>
    <row r="11" spans="1:1" s="235" customFormat="1" x14ac:dyDescent="0.25">
      <c r="A11" s="290"/>
    </row>
    <row r="12" spans="1:1" s="235" customFormat="1" x14ac:dyDescent="0.25">
      <c r="A12" s="290"/>
    </row>
    <row r="13" spans="1:1" s="235" customFormat="1" x14ac:dyDescent="0.25">
      <c r="A13" s="290"/>
    </row>
    <row r="14" spans="1:1" s="235" customFormat="1" x14ac:dyDescent="0.25">
      <c r="A14" s="290"/>
    </row>
    <row r="15" spans="1:1" s="235" customFormat="1" x14ac:dyDescent="0.25">
      <c r="A15" s="290"/>
    </row>
    <row r="16" spans="1:1" s="235" customFormat="1" x14ac:dyDescent="0.25">
      <c r="A16" s="290"/>
    </row>
    <row r="17" spans="1:1" s="235" customFormat="1" x14ac:dyDescent="0.25">
      <c r="A17" s="290"/>
    </row>
    <row r="18" spans="1:1" s="235" customFormat="1" x14ac:dyDescent="0.25">
      <c r="A18" s="290"/>
    </row>
    <row r="19" spans="1:1" s="235" customFormat="1" x14ac:dyDescent="0.25">
      <c r="A19" s="290"/>
    </row>
    <row r="20" spans="1:1" s="235" customFormat="1" x14ac:dyDescent="0.25">
      <c r="A20" s="290"/>
    </row>
    <row r="21" spans="1:1" s="235" customFormat="1" x14ac:dyDescent="0.25">
      <c r="A21" s="290"/>
    </row>
    <row r="22" spans="1:1" s="235" customFormat="1" x14ac:dyDescent="0.25">
      <c r="A22" s="290"/>
    </row>
    <row r="23" spans="1:1" s="235" customFormat="1" x14ac:dyDescent="0.25">
      <c r="A23" s="290"/>
    </row>
    <row r="24" spans="1:1" s="235" customFormat="1" x14ac:dyDescent="0.25">
      <c r="A24" s="290"/>
    </row>
    <row r="25" spans="1:1" s="235" customFormat="1" x14ac:dyDescent="0.25">
      <c r="A25" s="290"/>
    </row>
    <row r="26" spans="1:1" s="235" customFormat="1" x14ac:dyDescent="0.25">
      <c r="A26" s="290"/>
    </row>
    <row r="27" spans="1:1" s="235" customFormat="1" x14ac:dyDescent="0.25">
      <c r="A27" s="290"/>
    </row>
    <row r="28" spans="1:1" s="235" customFormat="1" x14ac:dyDescent="0.25">
      <c r="A28" s="290"/>
    </row>
    <row r="29" spans="1:1" s="235" customFormat="1" x14ac:dyDescent="0.25">
      <c r="A29" s="290"/>
    </row>
    <row r="30" spans="1:1" s="235" customFormat="1" x14ac:dyDescent="0.25">
      <c r="A30" s="290"/>
    </row>
    <row r="31" spans="1:1" s="235" customFormat="1" x14ac:dyDescent="0.25">
      <c r="A31" s="290"/>
    </row>
    <row r="32" spans="1:1" s="235" customFormat="1" x14ac:dyDescent="0.25">
      <c r="A32" s="290"/>
    </row>
    <row r="33" spans="1:1" s="235" customFormat="1" x14ac:dyDescent="0.25">
      <c r="A33" s="290"/>
    </row>
    <row r="34" spans="1:1" s="235" customFormat="1" x14ac:dyDescent="0.25">
      <c r="A34" s="337"/>
    </row>
    <row r="36" spans="1:1" s="235" customFormat="1" x14ac:dyDescent="0.25"/>
    <row r="37" spans="1:1" s="235" customFormat="1" x14ac:dyDescent="0.25"/>
    <row r="38" spans="1:1" s="235" customFormat="1" x14ac:dyDescent="0.25"/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</sheetData>
  <pageMargins left="0.7" right="0.7" top="0.75" bottom="0.75" header="0.3" footer="0.3"/>
  <pageSetup paperSize="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O110"/>
  <sheetViews>
    <sheetView zoomScale="80" zoomScaleNormal="80" workbookViewId="0">
      <selection activeCell="H108" sqref="H108"/>
    </sheetView>
  </sheetViews>
  <sheetFormatPr baseColWidth="10" defaultRowHeight="15" x14ac:dyDescent="0.25"/>
  <cols>
    <col min="3" max="3" width="17.42578125" customWidth="1"/>
    <col min="4" max="4" width="17" customWidth="1"/>
    <col min="5" max="5" width="23.7109375" bestFit="1" customWidth="1"/>
    <col min="6" max="6" width="11.140625" customWidth="1"/>
    <col min="7" max="7" width="23" customWidth="1"/>
    <col min="8" max="8" width="11.140625" customWidth="1"/>
    <col min="9" max="9" width="20" bestFit="1" customWidth="1"/>
    <col min="10" max="10" width="15.140625" customWidth="1"/>
    <col min="11" max="11" width="10.7109375" customWidth="1"/>
    <col min="12" max="12" width="14.85546875" customWidth="1"/>
    <col min="13" max="13" width="8.28515625" customWidth="1"/>
    <col min="14" max="14" width="14.5703125" customWidth="1"/>
    <col min="15" max="15" width="12.140625" customWidth="1"/>
  </cols>
  <sheetData>
    <row r="4" spans="2:14" x14ac:dyDescent="0.25">
      <c r="D4" s="1"/>
      <c r="E4" s="11"/>
      <c r="F4" s="11"/>
      <c r="G4" s="11"/>
      <c r="H4" s="11"/>
      <c r="I4" s="11"/>
      <c r="J4" s="11"/>
    </row>
    <row r="5" spans="2:14" x14ac:dyDescent="0.25">
      <c r="D5" s="1"/>
      <c r="E5" s="11"/>
      <c r="F5" s="11"/>
      <c r="G5" s="11"/>
      <c r="H5" s="11"/>
      <c r="I5" s="11"/>
      <c r="J5" s="11"/>
      <c r="N5" s="674" t="s">
        <v>1845</v>
      </c>
    </row>
    <row r="6" spans="2:14" x14ac:dyDescent="0.25">
      <c r="D6" s="1"/>
      <c r="E6" s="11"/>
      <c r="F6" s="11"/>
      <c r="G6" s="11"/>
      <c r="H6" s="11"/>
      <c r="I6" s="11"/>
      <c r="J6" s="11"/>
      <c r="N6" s="673">
        <f>I25</f>
        <v>11229.99</v>
      </c>
    </row>
    <row r="7" spans="2:14" x14ac:dyDescent="0.25">
      <c r="D7" s="1"/>
      <c r="E7" s="11"/>
      <c r="F7" s="11"/>
      <c r="G7" s="11"/>
      <c r="H7" s="11"/>
      <c r="I7" s="11"/>
      <c r="J7" s="11"/>
    </row>
    <row r="8" spans="2:14" ht="15.75" thickBot="1" x14ac:dyDescent="0.3">
      <c r="D8" s="1"/>
      <c r="E8" s="11"/>
      <c r="F8" s="11"/>
      <c r="G8" s="11"/>
      <c r="H8" s="11"/>
      <c r="I8" s="11"/>
      <c r="J8" s="11"/>
    </row>
    <row r="9" spans="2:14" ht="15.75" customHeight="1" thickTop="1" x14ac:dyDescent="0.25">
      <c r="B9" s="1014" t="s">
        <v>74</v>
      </c>
      <c r="C9" s="1016" t="s">
        <v>35</v>
      </c>
      <c r="D9" s="1016" t="s">
        <v>6</v>
      </c>
      <c r="E9" s="1016" t="s">
        <v>3</v>
      </c>
      <c r="F9" s="1016" t="s">
        <v>4</v>
      </c>
      <c r="G9" s="1016" t="s">
        <v>7</v>
      </c>
      <c r="H9" s="1016" t="s">
        <v>36</v>
      </c>
      <c r="I9" s="1016" t="s">
        <v>75</v>
      </c>
      <c r="J9" s="1128" t="s">
        <v>76</v>
      </c>
      <c r="K9" s="1011" t="s">
        <v>38</v>
      </c>
      <c r="L9" s="1011"/>
      <c r="M9" s="1011"/>
    </row>
    <row r="10" spans="2:14" x14ac:dyDescent="0.25">
      <c r="B10" s="1015"/>
      <c r="C10" s="1017"/>
      <c r="D10" s="1017"/>
      <c r="E10" s="1017"/>
      <c r="F10" s="1017"/>
      <c r="G10" s="1017"/>
      <c r="H10" s="1017"/>
      <c r="I10" s="1017"/>
      <c r="J10" s="1129"/>
      <c r="K10" s="35" t="s">
        <v>11</v>
      </c>
      <c r="L10" s="35" t="s">
        <v>12</v>
      </c>
      <c r="M10" s="35" t="s">
        <v>13</v>
      </c>
    </row>
    <row r="11" spans="2:14" ht="18.75" customHeight="1" x14ac:dyDescent="0.25">
      <c r="B11" s="21" t="s">
        <v>42</v>
      </c>
      <c r="C11" s="62" t="s">
        <v>1067</v>
      </c>
      <c r="D11" s="62" t="s">
        <v>1066</v>
      </c>
      <c r="E11" s="21" t="s">
        <v>329</v>
      </c>
      <c r="F11" s="21" t="s">
        <v>45</v>
      </c>
      <c r="G11" s="21" t="s">
        <v>46</v>
      </c>
      <c r="H11" s="21" t="s">
        <v>1076</v>
      </c>
      <c r="I11" s="23">
        <v>700</v>
      </c>
      <c r="J11" s="69" t="s">
        <v>48</v>
      </c>
      <c r="K11" s="21"/>
      <c r="L11" s="21"/>
      <c r="M11" s="21" t="s">
        <v>21</v>
      </c>
    </row>
    <row r="12" spans="2:14" x14ac:dyDescent="0.25">
      <c r="B12" s="21" t="s">
        <v>42</v>
      </c>
      <c r="C12" s="62" t="s">
        <v>82</v>
      </c>
      <c r="D12" s="62" t="s">
        <v>1066</v>
      </c>
      <c r="E12" s="21" t="s">
        <v>329</v>
      </c>
      <c r="F12" s="21" t="s">
        <v>45</v>
      </c>
      <c r="G12" s="21" t="s">
        <v>46</v>
      </c>
      <c r="H12" s="21" t="s">
        <v>1076</v>
      </c>
      <c r="I12" s="23">
        <v>70</v>
      </c>
      <c r="J12" s="69" t="s">
        <v>48</v>
      </c>
      <c r="K12" s="21"/>
      <c r="L12" s="21"/>
      <c r="M12" s="21" t="s">
        <v>21</v>
      </c>
    </row>
    <row r="13" spans="2:14" x14ac:dyDescent="0.25">
      <c r="B13" s="21" t="s">
        <v>42</v>
      </c>
      <c r="C13" s="62" t="s">
        <v>84</v>
      </c>
      <c r="D13" s="62" t="s">
        <v>1066</v>
      </c>
      <c r="E13" s="21" t="s">
        <v>329</v>
      </c>
      <c r="F13" s="21" t="s">
        <v>45</v>
      </c>
      <c r="G13" s="21" t="s">
        <v>46</v>
      </c>
      <c r="H13" s="21" t="s">
        <v>1076</v>
      </c>
      <c r="I13" s="23">
        <v>50</v>
      </c>
      <c r="J13" s="69" t="s">
        <v>48</v>
      </c>
      <c r="K13" s="21"/>
      <c r="L13" s="21"/>
      <c r="M13" s="21" t="s">
        <v>21</v>
      </c>
    </row>
    <row r="14" spans="2:14" x14ac:dyDescent="0.25">
      <c r="B14" s="21" t="s">
        <v>42</v>
      </c>
      <c r="C14" s="62" t="s">
        <v>258</v>
      </c>
      <c r="D14" s="62" t="s">
        <v>1071</v>
      </c>
      <c r="E14" s="21" t="s">
        <v>116</v>
      </c>
      <c r="F14" s="21" t="s">
        <v>1070</v>
      </c>
      <c r="G14" s="21" t="s">
        <v>46</v>
      </c>
      <c r="H14" s="21" t="s">
        <v>46</v>
      </c>
      <c r="I14" s="23">
        <v>500</v>
      </c>
      <c r="J14" s="69" t="s">
        <v>48</v>
      </c>
      <c r="K14" s="21"/>
      <c r="L14" s="21" t="s">
        <v>21</v>
      </c>
      <c r="M14" s="21"/>
    </row>
    <row r="15" spans="2:14" x14ac:dyDescent="0.25">
      <c r="B15" s="21" t="s">
        <v>42</v>
      </c>
      <c r="C15" s="62" t="s">
        <v>643</v>
      </c>
      <c r="D15" s="62" t="s">
        <v>450</v>
      </c>
      <c r="E15" s="21" t="s">
        <v>45</v>
      </c>
      <c r="F15" s="21" t="s">
        <v>45</v>
      </c>
      <c r="G15" s="21" t="s">
        <v>46</v>
      </c>
      <c r="H15" s="21" t="s">
        <v>46</v>
      </c>
      <c r="I15" s="23">
        <v>400</v>
      </c>
      <c r="J15" s="69" t="s">
        <v>48</v>
      </c>
      <c r="K15" s="65"/>
      <c r="L15" s="65"/>
      <c r="M15" s="21" t="s">
        <v>21</v>
      </c>
    </row>
    <row r="16" spans="2:14" x14ac:dyDescent="0.25">
      <c r="B16" s="21" t="s">
        <v>42</v>
      </c>
      <c r="C16" s="62" t="s">
        <v>1069</v>
      </c>
      <c r="D16" s="62" t="s">
        <v>56</v>
      </c>
      <c r="E16" s="21" t="s">
        <v>45</v>
      </c>
      <c r="F16" s="21" t="s">
        <v>45</v>
      </c>
      <c r="G16" s="21" t="s">
        <v>46</v>
      </c>
      <c r="H16" s="21" t="s">
        <v>46</v>
      </c>
      <c r="I16" s="23">
        <v>200</v>
      </c>
      <c r="J16" s="69" t="s">
        <v>48</v>
      </c>
      <c r="K16" s="340"/>
      <c r="L16" s="340"/>
      <c r="M16" s="77" t="s">
        <v>21</v>
      </c>
    </row>
    <row r="17" spans="1:14" x14ac:dyDescent="0.25">
      <c r="B17" s="21" t="s">
        <v>717</v>
      </c>
      <c r="C17" s="62" t="s">
        <v>1068</v>
      </c>
      <c r="D17" s="62" t="s">
        <v>63</v>
      </c>
      <c r="E17" s="21" t="s">
        <v>45</v>
      </c>
      <c r="F17" s="21" t="s">
        <v>45</v>
      </c>
      <c r="G17" s="21" t="s">
        <v>46</v>
      </c>
      <c r="H17" s="21" t="s">
        <v>188</v>
      </c>
      <c r="I17" s="23">
        <v>250</v>
      </c>
      <c r="J17" s="69" t="s">
        <v>48</v>
      </c>
      <c r="K17" s="340"/>
      <c r="L17" s="340"/>
      <c r="M17" s="77" t="s">
        <v>21</v>
      </c>
    </row>
    <row r="18" spans="1:14" x14ac:dyDescent="0.25">
      <c r="B18" s="21" t="s">
        <v>42</v>
      </c>
      <c r="C18" s="62" t="s">
        <v>1067</v>
      </c>
      <c r="D18" s="62" t="s">
        <v>63</v>
      </c>
      <c r="E18" s="21" t="s">
        <v>116</v>
      </c>
      <c r="F18" s="21" t="s">
        <v>45</v>
      </c>
      <c r="G18" s="21" t="s">
        <v>46</v>
      </c>
      <c r="H18" s="21" t="s">
        <v>46</v>
      </c>
      <c r="I18" s="23">
        <v>300</v>
      </c>
      <c r="J18" s="69" t="s">
        <v>48</v>
      </c>
      <c r="K18" s="340"/>
      <c r="L18" s="340"/>
      <c r="M18" s="77" t="s">
        <v>21</v>
      </c>
    </row>
    <row r="19" spans="1:14" x14ac:dyDescent="0.25">
      <c r="B19" s="21" t="s">
        <v>42</v>
      </c>
      <c r="C19" s="62" t="s">
        <v>86</v>
      </c>
      <c r="D19" s="62" t="s">
        <v>63</v>
      </c>
      <c r="E19" s="21" t="s">
        <v>386</v>
      </c>
      <c r="F19" s="21" t="s">
        <v>45</v>
      </c>
      <c r="G19" s="21" t="s">
        <v>46</v>
      </c>
      <c r="H19" s="21" t="s">
        <v>46</v>
      </c>
      <c r="I19" s="23">
        <v>200</v>
      </c>
      <c r="J19" s="69" t="s">
        <v>48</v>
      </c>
      <c r="K19" s="340"/>
      <c r="L19" s="340"/>
      <c r="M19" s="77" t="s">
        <v>21</v>
      </c>
    </row>
    <row r="20" spans="1:14" x14ac:dyDescent="0.25">
      <c r="B20" s="21" t="s">
        <v>42</v>
      </c>
      <c r="C20" s="62" t="s">
        <v>82</v>
      </c>
      <c r="D20" s="62" t="s">
        <v>63</v>
      </c>
      <c r="E20" s="21" t="s">
        <v>386</v>
      </c>
      <c r="F20" s="21" t="s">
        <v>45</v>
      </c>
      <c r="G20" s="21" t="s">
        <v>46</v>
      </c>
      <c r="H20" s="21" t="s">
        <v>46</v>
      </c>
      <c r="I20" s="23">
        <v>50</v>
      </c>
      <c r="J20" s="69" t="s">
        <v>48</v>
      </c>
      <c r="K20" s="340"/>
      <c r="L20" s="340"/>
      <c r="M20" s="77" t="s">
        <v>21</v>
      </c>
    </row>
    <row r="21" spans="1:14" x14ac:dyDescent="0.25">
      <c r="B21" s="21" t="s">
        <v>42</v>
      </c>
      <c r="C21" s="62" t="s">
        <v>84</v>
      </c>
      <c r="D21" s="62" t="s">
        <v>63</v>
      </c>
      <c r="E21" s="21" t="s">
        <v>103</v>
      </c>
      <c r="F21" s="21" t="s">
        <v>45</v>
      </c>
      <c r="G21" s="21" t="s">
        <v>46</v>
      </c>
      <c r="H21" s="21" t="s">
        <v>46</v>
      </c>
      <c r="I21" s="23">
        <v>30</v>
      </c>
      <c r="J21" s="69" t="s">
        <v>48</v>
      </c>
      <c r="K21" s="340"/>
      <c r="L21" s="340"/>
      <c r="M21" s="77" t="s">
        <v>21</v>
      </c>
    </row>
    <row r="22" spans="1:14" x14ac:dyDescent="0.25">
      <c r="A22" s="734"/>
      <c r="B22" s="21" t="s">
        <v>42</v>
      </c>
      <c r="C22" s="62" t="s">
        <v>413</v>
      </c>
      <c r="D22" s="62" t="s">
        <v>1066</v>
      </c>
      <c r="E22" s="21" t="s">
        <v>67</v>
      </c>
      <c r="F22" s="21" t="s">
        <v>45</v>
      </c>
      <c r="G22" s="21" t="s">
        <v>46</v>
      </c>
      <c r="H22" s="21" t="s">
        <v>46</v>
      </c>
      <c r="I22" s="23">
        <v>10672</v>
      </c>
      <c r="J22" s="69" t="s">
        <v>48</v>
      </c>
      <c r="K22" s="340"/>
      <c r="L22" s="340"/>
      <c r="M22" s="77" t="s">
        <v>21</v>
      </c>
    </row>
    <row r="23" spans="1:14" x14ac:dyDescent="0.25">
      <c r="A23" s="734"/>
      <c r="B23" s="21" t="s">
        <v>565</v>
      </c>
      <c r="C23" s="62" t="s">
        <v>1924</v>
      </c>
      <c r="D23" s="62"/>
      <c r="E23" s="21" t="s">
        <v>1925</v>
      </c>
      <c r="F23" s="21"/>
      <c r="G23" s="21"/>
      <c r="H23" s="21"/>
      <c r="I23" s="23">
        <v>57221.22</v>
      </c>
      <c r="J23" s="69" t="s">
        <v>48</v>
      </c>
      <c r="K23" s="340"/>
      <c r="L23" s="340"/>
      <c r="M23" s="77"/>
      <c r="N23" s="721">
        <v>44408</v>
      </c>
    </row>
    <row r="24" spans="1:14" x14ac:dyDescent="0.25">
      <c r="A24" s="734"/>
      <c r="B24" s="21" t="s">
        <v>42</v>
      </c>
      <c r="C24" s="62" t="s">
        <v>1926</v>
      </c>
      <c r="D24" s="62" t="s">
        <v>1927</v>
      </c>
      <c r="E24" s="21" t="s">
        <v>870</v>
      </c>
      <c r="F24" s="21"/>
      <c r="G24" s="720" t="s">
        <v>1928</v>
      </c>
      <c r="H24" s="21"/>
      <c r="I24" s="23">
        <v>8350</v>
      </c>
      <c r="J24" s="69" t="s">
        <v>48</v>
      </c>
      <c r="K24" s="340"/>
      <c r="L24" s="340"/>
      <c r="M24" s="77"/>
    </row>
    <row r="25" spans="1:14" x14ac:dyDescent="0.25">
      <c r="A25" s="734"/>
      <c r="B25" s="21" t="s">
        <v>42</v>
      </c>
      <c r="C25" s="62" t="s">
        <v>1926</v>
      </c>
      <c r="D25" s="62"/>
      <c r="E25" s="21" t="s">
        <v>1931</v>
      </c>
      <c r="F25" s="21" t="s">
        <v>1932</v>
      </c>
      <c r="G25" s="21" t="s">
        <v>46</v>
      </c>
      <c r="H25" s="21" t="s">
        <v>46</v>
      </c>
      <c r="I25" s="23">
        <v>11229.99</v>
      </c>
      <c r="J25" s="69" t="s">
        <v>1933</v>
      </c>
      <c r="K25" s="340"/>
      <c r="L25" s="340"/>
      <c r="M25" s="77"/>
      <c r="N25" s="721">
        <v>43922</v>
      </c>
    </row>
    <row r="26" spans="1:14" x14ac:dyDescent="0.25">
      <c r="B26" s="21">
        <v>4</v>
      </c>
      <c r="C26" s="62" t="s">
        <v>1934</v>
      </c>
      <c r="D26" s="62"/>
      <c r="E26" s="21"/>
      <c r="F26" s="21"/>
      <c r="G26" s="21"/>
      <c r="H26" s="21"/>
      <c r="I26" s="23">
        <v>9878</v>
      </c>
      <c r="J26" s="69" t="s">
        <v>1933</v>
      </c>
      <c r="K26" s="340"/>
      <c r="L26" s="340"/>
      <c r="M26" s="77"/>
      <c r="N26" s="721">
        <v>43922</v>
      </c>
    </row>
    <row r="27" spans="1:14" ht="23.25" x14ac:dyDescent="0.25">
      <c r="B27" s="21" t="s">
        <v>42</v>
      </c>
      <c r="C27" s="37" t="s">
        <v>1935</v>
      </c>
      <c r="D27" s="62"/>
      <c r="E27" s="21"/>
      <c r="F27" s="21"/>
      <c r="G27" s="21"/>
      <c r="H27" s="21"/>
      <c r="I27" s="23">
        <v>5214.18</v>
      </c>
      <c r="J27" s="69"/>
      <c r="K27" s="340"/>
      <c r="L27" s="340"/>
      <c r="M27" s="77"/>
      <c r="N27" s="721">
        <v>43922</v>
      </c>
    </row>
    <row r="28" spans="1:14" x14ac:dyDescent="0.25">
      <c r="B28" s="21" t="s">
        <v>49</v>
      </c>
      <c r="C28" s="62" t="s">
        <v>2125</v>
      </c>
      <c r="D28" s="62"/>
      <c r="F28" s="21" t="s">
        <v>2126</v>
      </c>
      <c r="G28" s="21"/>
      <c r="H28" s="21"/>
      <c r="I28" s="23">
        <v>7829.62</v>
      </c>
      <c r="J28" s="987"/>
      <c r="K28" s="340"/>
      <c r="L28" s="340"/>
      <c r="M28" s="77"/>
      <c r="N28" s="721"/>
    </row>
    <row r="29" spans="1:14" x14ac:dyDescent="0.25">
      <c r="B29" s="21"/>
      <c r="C29" s="62"/>
      <c r="D29" s="62"/>
      <c r="E29" s="21"/>
      <c r="F29" s="21"/>
      <c r="G29" s="21"/>
      <c r="H29" s="21"/>
      <c r="I29" s="546">
        <f>SUM(I11:I28)</f>
        <v>113145.01000000001</v>
      </c>
      <c r="J29" s="69"/>
      <c r="K29" s="340"/>
      <c r="L29" s="340"/>
      <c r="M29" s="77"/>
      <c r="N29" s="721"/>
    </row>
    <row r="30" spans="1:14" ht="15" customHeight="1" x14ac:dyDescent="0.25">
      <c r="B30" s="1134" t="s">
        <v>22</v>
      </c>
      <c r="C30" s="1134"/>
      <c r="D30" s="1134"/>
      <c r="E30" s="1134"/>
      <c r="F30" s="1134"/>
      <c r="G30" s="1013" t="s">
        <v>23</v>
      </c>
      <c r="H30" s="1013"/>
      <c r="I30" s="1013"/>
      <c r="J30" s="1013"/>
      <c r="K30" s="1013"/>
      <c r="L30" s="1013"/>
      <c r="M30" s="1013"/>
    </row>
    <row r="31" spans="1:14" x14ac:dyDescent="0.25">
      <c r="B31" s="1134"/>
      <c r="C31" s="1134"/>
      <c r="D31" s="1134"/>
      <c r="E31" s="1134"/>
      <c r="F31" s="1134"/>
      <c r="G31" s="1013"/>
      <c r="H31" s="1013"/>
      <c r="I31" s="1013"/>
      <c r="J31" s="1013"/>
      <c r="K31" s="1013"/>
      <c r="L31" s="1013"/>
      <c r="M31" s="1013"/>
    </row>
    <row r="32" spans="1:14" x14ac:dyDescent="0.25">
      <c r="B32" s="1134"/>
      <c r="C32" s="1134"/>
      <c r="D32" s="1134"/>
      <c r="E32" s="1134"/>
      <c r="F32" s="1134"/>
      <c r="G32" s="1013"/>
      <c r="H32" s="1013"/>
      <c r="I32" s="1013"/>
      <c r="J32" s="1013"/>
      <c r="K32" s="1013"/>
      <c r="L32" s="1013"/>
      <c r="M32" s="1013"/>
    </row>
    <row r="33" spans="2:13" x14ac:dyDescent="0.25">
      <c r="B33" s="1134"/>
      <c r="C33" s="1134"/>
      <c r="D33" s="1134"/>
      <c r="E33" s="1134"/>
      <c r="F33" s="1134"/>
      <c r="G33" s="1013"/>
      <c r="H33" s="1013"/>
      <c r="I33" s="1013"/>
      <c r="J33" s="1013"/>
      <c r="K33" s="1013"/>
      <c r="L33" s="1013"/>
      <c r="M33" s="1013"/>
    </row>
    <row r="35" spans="2:13" x14ac:dyDescent="0.25">
      <c r="E35" s="1"/>
      <c r="F35" s="11"/>
      <c r="G35" s="11"/>
      <c r="H35" s="11"/>
      <c r="I35" s="11"/>
      <c r="J35" s="11"/>
      <c r="K35" s="11"/>
    </row>
    <row r="36" spans="2:13" x14ac:dyDescent="0.25">
      <c r="E36" s="1"/>
      <c r="F36" s="11"/>
      <c r="G36" s="11"/>
      <c r="H36" s="11"/>
      <c r="I36" s="11"/>
      <c r="J36" s="11"/>
      <c r="K36" s="11"/>
    </row>
    <row r="37" spans="2:13" x14ac:dyDescent="0.25">
      <c r="E37" s="1"/>
      <c r="F37" s="11"/>
      <c r="G37" s="11"/>
      <c r="H37" s="11"/>
      <c r="I37" s="11"/>
      <c r="J37" s="11"/>
      <c r="K37" s="11"/>
    </row>
    <row r="38" spans="2:13" x14ac:dyDescent="0.25">
      <c r="E38" s="1"/>
      <c r="F38" s="11"/>
      <c r="G38" s="11"/>
      <c r="H38" s="11"/>
      <c r="I38" s="11"/>
      <c r="J38" s="11"/>
      <c r="K38" s="11"/>
    </row>
    <row r="39" spans="2:13" x14ac:dyDescent="0.25">
      <c r="E39" s="1"/>
      <c r="F39" s="11"/>
      <c r="G39" s="11"/>
      <c r="H39" s="11"/>
      <c r="I39" s="11"/>
      <c r="J39" s="11"/>
      <c r="K39" s="11"/>
    </row>
    <row r="40" spans="2:13" x14ac:dyDescent="0.25">
      <c r="E40" s="1"/>
      <c r="F40" s="11"/>
      <c r="G40" s="11"/>
      <c r="H40" s="11"/>
      <c r="I40" s="11"/>
      <c r="J40" s="11"/>
      <c r="K40" s="11"/>
    </row>
    <row r="41" spans="2:13" x14ac:dyDescent="0.25">
      <c r="E41" s="1"/>
      <c r="F41" s="11"/>
      <c r="G41" s="11"/>
      <c r="H41" s="11"/>
      <c r="I41" s="11"/>
      <c r="J41" s="11"/>
      <c r="K41" s="11"/>
    </row>
    <row r="42" spans="2:13" x14ac:dyDescent="0.25">
      <c r="E42" s="1"/>
      <c r="F42" s="11"/>
      <c r="G42" s="11"/>
      <c r="H42" s="11"/>
      <c r="I42" s="11"/>
      <c r="J42" s="11"/>
      <c r="K42" s="11"/>
    </row>
    <row r="43" spans="2:13" x14ac:dyDescent="0.25">
      <c r="E43" s="1"/>
      <c r="F43" s="11"/>
      <c r="G43" s="11"/>
      <c r="H43" s="11"/>
      <c r="I43" s="11"/>
      <c r="J43" s="11"/>
      <c r="K43" s="11"/>
    </row>
    <row r="44" spans="2:13" x14ac:dyDescent="0.25">
      <c r="E44" s="1"/>
      <c r="F44" s="11"/>
      <c r="G44" s="11"/>
      <c r="H44" s="11"/>
      <c r="I44" s="11"/>
      <c r="J44" s="11"/>
      <c r="K44" s="11"/>
    </row>
    <row r="52" spans="2:15" x14ac:dyDescent="0.25">
      <c r="B52" s="1214" t="s">
        <v>898</v>
      </c>
      <c r="C52" s="1214" t="s">
        <v>1</v>
      </c>
      <c r="D52" s="1214" t="s">
        <v>2</v>
      </c>
      <c r="E52" s="1214" t="s">
        <v>3</v>
      </c>
      <c r="F52" s="1214" t="s">
        <v>4</v>
      </c>
      <c r="G52" s="1214" t="s">
        <v>5</v>
      </c>
      <c r="H52" s="1214" t="s">
        <v>6</v>
      </c>
      <c r="I52" s="1214" t="s">
        <v>7</v>
      </c>
      <c r="J52" s="1214" t="s">
        <v>36</v>
      </c>
      <c r="K52" s="1214" t="s">
        <v>37</v>
      </c>
      <c r="L52" s="1214" t="s">
        <v>8</v>
      </c>
      <c r="M52" s="1249" t="s">
        <v>10</v>
      </c>
      <c r="N52" s="1249"/>
      <c r="O52" s="1249"/>
    </row>
    <row r="53" spans="2:15" x14ac:dyDescent="0.25">
      <c r="B53" s="1214"/>
      <c r="C53" s="1214"/>
      <c r="D53" s="1214"/>
      <c r="E53" s="1214"/>
      <c r="F53" s="1214"/>
      <c r="G53" s="1214"/>
      <c r="H53" s="1214"/>
      <c r="I53" s="1214"/>
      <c r="J53" s="1214"/>
      <c r="K53" s="1214"/>
      <c r="L53" s="1214"/>
      <c r="M53" s="339" t="s">
        <v>11</v>
      </c>
      <c r="N53" s="339" t="s">
        <v>12</v>
      </c>
      <c r="O53" s="339" t="s">
        <v>13</v>
      </c>
    </row>
    <row r="54" spans="2:15" x14ac:dyDescent="0.25">
      <c r="B54" s="327" t="s">
        <v>1065</v>
      </c>
      <c r="C54" s="335" t="s">
        <v>1999</v>
      </c>
      <c r="D54" s="333" t="s">
        <v>953</v>
      </c>
      <c r="E54" s="333" t="s">
        <v>1051</v>
      </c>
      <c r="F54" s="333">
        <v>2004</v>
      </c>
      <c r="G54" s="333" t="s">
        <v>959</v>
      </c>
      <c r="H54" s="327" t="s">
        <v>66</v>
      </c>
      <c r="I54" s="327" t="s">
        <v>1064</v>
      </c>
      <c r="J54" s="327" t="s">
        <v>1063</v>
      </c>
      <c r="K54" s="327"/>
      <c r="L54" s="327" t="s">
        <v>48</v>
      </c>
      <c r="M54" s="329"/>
      <c r="N54" s="329"/>
      <c r="O54" s="71" t="s">
        <v>21</v>
      </c>
    </row>
    <row r="55" spans="2:15" x14ac:dyDescent="0.25">
      <c r="B55" s="330" t="s">
        <v>1062</v>
      </c>
      <c r="C55" s="335" t="s">
        <v>1999</v>
      </c>
      <c r="D55" s="128" t="s">
        <v>953</v>
      </c>
      <c r="E55" s="125" t="s">
        <v>17</v>
      </c>
      <c r="F55" s="125">
        <v>2005</v>
      </c>
      <c r="G55" s="951" t="s">
        <v>964</v>
      </c>
      <c r="H55" s="330" t="s">
        <v>66</v>
      </c>
      <c r="I55" s="330" t="s">
        <v>1061</v>
      </c>
      <c r="J55" s="330" t="s">
        <v>987</v>
      </c>
      <c r="K55" s="330"/>
      <c r="L55" s="327" t="s">
        <v>48</v>
      </c>
      <c r="M55" s="329"/>
      <c r="N55" s="329" t="s">
        <v>21</v>
      </c>
      <c r="O55" s="71"/>
    </row>
    <row r="56" spans="2:15" x14ac:dyDescent="0.25">
      <c r="B56" s="330" t="s">
        <v>1060</v>
      </c>
      <c r="C56" s="335" t="s">
        <v>1999</v>
      </c>
      <c r="D56" s="333" t="s">
        <v>953</v>
      </c>
      <c r="E56" s="125" t="s">
        <v>1059</v>
      </c>
      <c r="F56" s="125">
        <v>2004</v>
      </c>
      <c r="G56" s="951" t="s">
        <v>964</v>
      </c>
      <c r="H56" s="330" t="s">
        <v>66</v>
      </c>
      <c r="I56" s="330" t="s">
        <v>1058</v>
      </c>
      <c r="J56" s="330" t="s">
        <v>1057</v>
      </c>
      <c r="K56" s="330"/>
      <c r="L56" s="327" t="s">
        <v>48</v>
      </c>
      <c r="M56" s="329"/>
      <c r="N56" s="329"/>
      <c r="O56" s="71" t="s">
        <v>21</v>
      </c>
    </row>
    <row r="57" spans="2:15" x14ac:dyDescent="0.25">
      <c r="B57" s="327" t="s">
        <v>1056</v>
      </c>
      <c r="C57" s="335" t="s">
        <v>1999</v>
      </c>
      <c r="D57" s="333" t="s">
        <v>947</v>
      </c>
      <c r="E57" s="333" t="s">
        <v>1055</v>
      </c>
      <c r="F57" s="333">
        <v>1997</v>
      </c>
      <c r="G57" s="333" t="s">
        <v>1054</v>
      </c>
      <c r="H57" s="327" t="s">
        <v>66</v>
      </c>
      <c r="I57" s="327" t="s">
        <v>1053</v>
      </c>
      <c r="J57" s="327" t="s">
        <v>987</v>
      </c>
      <c r="K57" s="327"/>
      <c r="L57" s="327" t="s">
        <v>48</v>
      </c>
      <c r="M57" s="329"/>
      <c r="N57" s="329" t="s">
        <v>21</v>
      </c>
      <c r="O57" s="71"/>
    </row>
    <row r="58" spans="2:15" x14ac:dyDescent="0.25">
      <c r="B58" s="124" t="s">
        <v>1052</v>
      </c>
      <c r="C58" s="335" t="s">
        <v>1999</v>
      </c>
      <c r="D58" s="125" t="s">
        <v>953</v>
      </c>
      <c r="E58" s="125" t="s">
        <v>1051</v>
      </c>
      <c r="F58" s="125">
        <v>1994</v>
      </c>
      <c r="G58" s="951" t="s">
        <v>964</v>
      </c>
      <c r="H58" s="124" t="s">
        <v>66</v>
      </c>
      <c r="I58" s="124" t="s">
        <v>1050</v>
      </c>
      <c r="J58" s="124" t="s">
        <v>1049</v>
      </c>
      <c r="K58" s="124"/>
      <c r="L58" s="327" t="s">
        <v>48</v>
      </c>
      <c r="M58" s="1247" t="s">
        <v>1048</v>
      </c>
      <c r="N58" s="1247"/>
      <c r="O58" s="1247"/>
    </row>
    <row r="59" spans="2:15" x14ac:dyDescent="0.25">
      <c r="B59" s="330" t="s">
        <v>1047</v>
      </c>
      <c r="C59" s="335" t="s">
        <v>1999</v>
      </c>
      <c r="D59" s="125" t="s">
        <v>947</v>
      </c>
      <c r="E59" s="125" t="s">
        <v>1044</v>
      </c>
      <c r="F59" s="125">
        <v>1996</v>
      </c>
      <c r="G59" s="951" t="s">
        <v>964</v>
      </c>
      <c r="H59" s="330" t="s">
        <v>66</v>
      </c>
      <c r="I59" s="330" t="s">
        <v>1046</v>
      </c>
      <c r="J59" s="330"/>
      <c r="K59" s="330"/>
      <c r="L59" s="327" t="s">
        <v>48</v>
      </c>
      <c r="M59" s="329"/>
      <c r="N59" s="329" t="s">
        <v>949</v>
      </c>
      <c r="O59" s="329"/>
    </row>
    <row r="60" spans="2:15" x14ac:dyDescent="0.25">
      <c r="B60" s="330" t="s">
        <v>1045</v>
      </c>
      <c r="C60" s="335" t="s">
        <v>1999</v>
      </c>
      <c r="D60" s="125" t="s">
        <v>947</v>
      </c>
      <c r="E60" s="125" t="s">
        <v>1044</v>
      </c>
      <c r="F60" s="125">
        <v>1993</v>
      </c>
      <c r="G60" s="951" t="s">
        <v>964</v>
      </c>
      <c r="H60" s="330" t="s">
        <v>66</v>
      </c>
      <c r="I60" s="330" t="s">
        <v>1043</v>
      </c>
      <c r="J60" s="330" t="s">
        <v>987</v>
      </c>
      <c r="K60" s="330"/>
      <c r="L60" s="327" t="s">
        <v>48</v>
      </c>
      <c r="M60" s="329"/>
      <c r="N60" s="329"/>
      <c r="O60" s="329" t="s">
        <v>21</v>
      </c>
    </row>
    <row r="61" spans="2:15" x14ac:dyDescent="0.25">
      <c r="B61" s="330" t="s">
        <v>1042</v>
      </c>
      <c r="C61" s="335" t="s">
        <v>1999</v>
      </c>
      <c r="D61" s="125" t="s">
        <v>947</v>
      </c>
      <c r="E61" s="125" t="s">
        <v>17</v>
      </c>
      <c r="F61" s="125">
        <v>1988</v>
      </c>
      <c r="G61" s="951" t="s">
        <v>1041</v>
      </c>
      <c r="H61" s="330" t="s">
        <v>19</v>
      </c>
      <c r="I61" s="330" t="s">
        <v>1040</v>
      </c>
      <c r="J61" s="330" t="s">
        <v>1039</v>
      </c>
      <c r="K61" s="330"/>
      <c r="L61" s="327" t="s">
        <v>48</v>
      </c>
      <c r="M61" s="1250" t="s">
        <v>1039</v>
      </c>
      <c r="N61" s="1250"/>
      <c r="O61" s="1250"/>
    </row>
    <row r="62" spans="2:15" x14ac:dyDescent="0.25">
      <c r="B62" s="124" t="s">
        <v>1038</v>
      </c>
      <c r="C62" s="335" t="s">
        <v>1999</v>
      </c>
      <c r="D62" s="125" t="s">
        <v>953</v>
      </c>
      <c r="E62" s="125" t="s">
        <v>1034</v>
      </c>
      <c r="F62" s="125" t="s">
        <v>1037</v>
      </c>
      <c r="G62" s="951" t="s">
        <v>989</v>
      </c>
      <c r="H62" s="124" t="s">
        <v>760</v>
      </c>
      <c r="I62" s="124" t="s">
        <v>1036</v>
      </c>
      <c r="J62" s="124" t="s">
        <v>521</v>
      </c>
      <c r="K62" s="124"/>
      <c r="L62" s="327" t="s">
        <v>48</v>
      </c>
      <c r="M62" s="49"/>
      <c r="N62" s="49"/>
      <c r="O62" s="49" t="s">
        <v>949</v>
      </c>
    </row>
    <row r="63" spans="2:15" x14ac:dyDescent="0.25">
      <c r="B63" s="124" t="s">
        <v>1035</v>
      </c>
      <c r="C63" s="335" t="s">
        <v>1999</v>
      </c>
      <c r="D63" s="125" t="s">
        <v>947</v>
      </c>
      <c r="E63" s="125" t="s">
        <v>1034</v>
      </c>
      <c r="F63" s="125" t="s">
        <v>1033</v>
      </c>
      <c r="G63" s="951" t="s">
        <v>1032</v>
      </c>
      <c r="H63" s="124" t="s">
        <v>760</v>
      </c>
      <c r="I63" s="124" t="s">
        <v>1031</v>
      </c>
      <c r="J63" s="124"/>
      <c r="K63" s="124"/>
      <c r="L63" s="327" t="s">
        <v>48</v>
      </c>
      <c r="M63" s="338"/>
      <c r="N63" s="338"/>
      <c r="O63" s="338" t="s">
        <v>949</v>
      </c>
    </row>
    <row r="64" spans="2:15" x14ac:dyDescent="0.25">
      <c r="B64" s="124" t="s">
        <v>1030</v>
      </c>
      <c r="C64" s="335" t="s">
        <v>1999</v>
      </c>
      <c r="D64" s="125" t="s">
        <v>953</v>
      </c>
      <c r="E64" s="125" t="s">
        <v>1029</v>
      </c>
      <c r="F64" s="125">
        <v>1997</v>
      </c>
      <c r="G64" s="951" t="s">
        <v>1028</v>
      </c>
      <c r="H64" s="124" t="s">
        <v>66</v>
      </c>
      <c r="I64" s="124" t="s">
        <v>1027</v>
      </c>
      <c r="J64" s="124"/>
      <c r="K64" s="124"/>
      <c r="L64" s="327" t="s">
        <v>48</v>
      </c>
      <c r="M64" s="1248" t="s">
        <v>991</v>
      </c>
      <c r="N64" s="1248"/>
      <c r="O64" s="1248"/>
    </row>
    <row r="65" spans="2:15" x14ac:dyDescent="0.25">
      <c r="B65" s="124" t="s">
        <v>1026</v>
      </c>
      <c r="C65" s="335" t="s">
        <v>1999</v>
      </c>
      <c r="D65" s="125" t="s">
        <v>947</v>
      </c>
      <c r="E65" s="125" t="s">
        <v>1023</v>
      </c>
      <c r="F65" s="125">
        <v>2007</v>
      </c>
      <c r="G65" s="951" t="s">
        <v>1022</v>
      </c>
      <c r="H65" s="124"/>
      <c r="I65" s="124" t="s">
        <v>1025</v>
      </c>
      <c r="J65" s="124"/>
      <c r="K65" s="124"/>
      <c r="L65" s="327" t="s">
        <v>48</v>
      </c>
      <c r="M65" s="49"/>
      <c r="N65" s="49"/>
      <c r="O65" s="49" t="s">
        <v>21</v>
      </c>
    </row>
    <row r="66" spans="2:15" x14ac:dyDescent="0.25">
      <c r="B66" s="124" t="s">
        <v>1024</v>
      </c>
      <c r="C66" s="335" t="s">
        <v>1999</v>
      </c>
      <c r="D66" s="125" t="s">
        <v>953</v>
      </c>
      <c r="E66" s="125" t="s">
        <v>1023</v>
      </c>
      <c r="F66" s="125">
        <v>2007</v>
      </c>
      <c r="G66" s="951" t="s">
        <v>1022</v>
      </c>
      <c r="H66" s="124"/>
      <c r="I66" s="124" t="s">
        <v>1021</v>
      </c>
      <c r="J66" s="124"/>
      <c r="K66" s="124"/>
      <c r="L66" s="327" t="s">
        <v>48</v>
      </c>
      <c r="M66" s="49"/>
      <c r="N66" s="49"/>
      <c r="O66" s="49" t="s">
        <v>949</v>
      </c>
    </row>
    <row r="67" spans="2:15" x14ac:dyDescent="0.25">
      <c r="B67" s="124" t="s">
        <v>1020</v>
      </c>
      <c r="C67" s="335" t="s">
        <v>1999</v>
      </c>
      <c r="D67" s="125" t="s">
        <v>953</v>
      </c>
      <c r="E67" s="125" t="s">
        <v>968</v>
      </c>
      <c r="F67" s="125">
        <v>2000</v>
      </c>
      <c r="G67" s="951" t="s">
        <v>1019</v>
      </c>
      <c r="H67" s="124"/>
      <c r="I67" s="124" t="s">
        <v>1018</v>
      </c>
      <c r="J67" s="124"/>
      <c r="K67" s="124"/>
      <c r="L67" s="327" t="s">
        <v>48</v>
      </c>
      <c r="M67" s="1248" t="s">
        <v>1017</v>
      </c>
      <c r="N67" s="1248"/>
      <c r="O67" s="1248"/>
    </row>
    <row r="68" spans="2:15" x14ac:dyDescent="0.25">
      <c r="B68" s="124" t="s">
        <v>1016</v>
      </c>
      <c r="C68" s="335" t="s">
        <v>1999</v>
      </c>
      <c r="D68" s="125" t="s">
        <v>953</v>
      </c>
      <c r="E68" s="125" t="s">
        <v>17</v>
      </c>
      <c r="F68" s="125">
        <v>1995</v>
      </c>
      <c r="G68" s="952" t="s">
        <v>1015</v>
      </c>
      <c r="H68" s="124" t="s">
        <v>66</v>
      </c>
      <c r="I68" s="124" t="s">
        <v>1014</v>
      </c>
      <c r="J68" s="124" t="s">
        <v>521</v>
      </c>
      <c r="K68" s="124"/>
      <c r="L68" s="327" t="s">
        <v>48</v>
      </c>
      <c r="M68" s="49"/>
      <c r="N68" s="49"/>
      <c r="O68" s="49" t="s">
        <v>949</v>
      </c>
    </row>
    <row r="69" spans="2:15" x14ac:dyDescent="0.25">
      <c r="B69" s="124" t="s">
        <v>1013</v>
      </c>
      <c r="C69" s="335" t="s">
        <v>1999</v>
      </c>
      <c r="D69" s="125" t="s">
        <v>953</v>
      </c>
      <c r="E69" s="128" t="s">
        <v>1012</v>
      </c>
      <c r="F69" s="125">
        <v>1995</v>
      </c>
      <c r="G69" s="951" t="s">
        <v>959</v>
      </c>
      <c r="H69" s="124"/>
      <c r="I69" s="124" t="s">
        <v>1011</v>
      </c>
      <c r="J69" s="124" t="s">
        <v>521</v>
      </c>
      <c r="K69" s="124"/>
      <c r="L69" s="327" t="s">
        <v>48</v>
      </c>
      <c r="M69" s="49"/>
      <c r="N69" s="49"/>
      <c r="O69" s="49" t="s">
        <v>949</v>
      </c>
    </row>
    <row r="70" spans="2:15" x14ac:dyDescent="0.25">
      <c r="B70" s="124" t="s">
        <v>1010</v>
      </c>
      <c r="C70" s="335" t="s">
        <v>1999</v>
      </c>
      <c r="D70" s="125" t="s">
        <v>947</v>
      </c>
      <c r="E70" s="128" t="s">
        <v>1009</v>
      </c>
      <c r="F70" s="125">
        <v>1995</v>
      </c>
      <c r="G70" s="951" t="s">
        <v>959</v>
      </c>
      <c r="H70" s="124"/>
      <c r="I70" s="124" t="s">
        <v>1008</v>
      </c>
      <c r="J70" s="124"/>
      <c r="K70" s="124"/>
      <c r="L70" s="327" t="s">
        <v>48</v>
      </c>
      <c r="M70" s="1248" t="s">
        <v>1007</v>
      </c>
      <c r="N70" s="1248"/>
      <c r="O70" s="1248"/>
    </row>
    <row r="71" spans="2:15" x14ac:dyDescent="0.25">
      <c r="B71" s="124" t="s">
        <v>1006</v>
      </c>
      <c r="C71" s="335" t="s">
        <v>1999</v>
      </c>
      <c r="D71" s="125" t="s">
        <v>947</v>
      </c>
      <c r="E71" s="125" t="s">
        <v>1005</v>
      </c>
      <c r="F71" s="125">
        <v>2006</v>
      </c>
      <c r="G71" s="951" t="s">
        <v>1004</v>
      </c>
      <c r="H71" s="124" t="s">
        <v>66</v>
      </c>
      <c r="I71" s="124" t="s">
        <v>1003</v>
      </c>
      <c r="J71" s="124" t="s">
        <v>1002</v>
      </c>
      <c r="K71" s="124"/>
      <c r="L71" s="327" t="s">
        <v>48</v>
      </c>
      <c r="M71" s="49"/>
      <c r="N71" s="49" t="s">
        <v>949</v>
      </c>
      <c r="O71" s="49"/>
    </row>
    <row r="72" spans="2:15" x14ac:dyDescent="0.25">
      <c r="B72" s="124" t="s">
        <v>384</v>
      </c>
      <c r="C72" s="335" t="s">
        <v>1999</v>
      </c>
      <c r="D72" s="125" t="s">
        <v>953</v>
      </c>
      <c r="E72" s="125" t="s">
        <v>1001</v>
      </c>
      <c r="F72" s="125">
        <v>1984</v>
      </c>
      <c r="G72" s="951" t="s">
        <v>964</v>
      </c>
      <c r="H72" s="124" t="s">
        <v>66</v>
      </c>
      <c r="I72" s="124" t="s">
        <v>1000</v>
      </c>
      <c r="J72" s="124"/>
      <c r="K72" s="124"/>
      <c r="L72" s="327" t="s">
        <v>48</v>
      </c>
      <c r="M72" s="49"/>
      <c r="N72" s="49"/>
      <c r="O72" s="49" t="s">
        <v>949</v>
      </c>
    </row>
    <row r="73" spans="2:15" x14ac:dyDescent="0.25">
      <c r="B73" s="124" t="s">
        <v>999</v>
      </c>
      <c r="C73" s="335" t="s">
        <v>1999</v>
      </c>
      <c r="D73" s="125" t="s">
        <v>947</v>
      </c>
      <c r="E73" s="125" t="s">
        <v>965</v>
      </c>
      <c r="F73" s="125">
        <v>2013</v>
      </c>
      <c r="G73" s="951" t="s">
        <v>998</v>
      </c>
      <c r="H73" s="124" t="s">
        <v>66</v>
      </c>
      <c r="I73" s="124" t="s">
        <v>997</v>
      </c>
      <c r="J73" s="124" t="s">
        <v>987</v>
      </c>
      <c r="K73" s="124"/>
      <c r="L73" s="327" t="s">
        <v>48</v>
      </c>
      <c r="M73" s="49"/>
      <c r="N73" s="49" t="s">
        <v>949</v>
      </c>
      <c r="O73" s="49"/>
    </row>
    <row r="74" spans="2:15" x14ac:dyDescent="0.25">
      <c r="B74" s="124" t="s">
        <v>996</v>
      </c>
      <c r="C74" s="335" t="s">
        <v>1999</v>
      </c>
      <c r="D74" s="125" t="s">
        <v>947</v>
      </c>
      <c r="E74" s="125" t="s">
        <v>965</v>
      </c>
      <c r="F74" s="125">
        <v>2013</v>
      </c>
      <c r="G74" s="951" t="s">
        <v>995</v>
      </c>
      <c r="H74" s="124" t="s">
        <v>66</v>
      </c>
      <c r="I74" s="124" t="s">
        <v>994</v>
      </c>
      <c r="J74" s="124" t="s">
        <v>987</v>
      </c>
      <c r="K74" s="124"/>
      <c r="L74" s="327" t="s">
        <v>48</v>
      </c>
      <c r="M74" s="49"/>
      <c r="N74" s="49"/>
      <c r="O74" s="49" t="s">
        <v>21</v>
      </c>
    </row>
    <row r="75" spans="2:15" x14ac:dyDescent="0.25">
      <c r="B75" s="124" t="s">
        <v>993</v>
      </c>
      <c r="C75" s="335" t="s">
        <v>1999</v>
      </c>
      <c r="D75" s="125" t="s">
        <v>953</v>
      </c>
      <c r="E75" s="125" t="s">
        <v>986</v>
      </c>
      <c r="F75" s="125" t="s">
        <v>992</v>
      </c>
      <c r="G75" s="951" t="s">
        <v>984</v>
      </c>
      <c r="H75" s="124"/>
      <c r="I75" s="124">
        <v>85605359</v>
      </c>
      <c r="J75" s="124"/>
      <c r="K75" s="124"/>
      <c r="L75" s="327" t="s">
        <v>48</v>
      </c>
      <c r="M75" s="1248" t="s">
        <v>991</v>
      </c>
      <c r="N75" s="1248"/>
      <c r="O75" s="1248"/>
    </row>
    <row r="76" spans="2:15" x14ac:dyDescent="0.25">
      <c r="B76" s="124" t="s">
        <v>990</v>
      </c>
      <c r="C76" s="335" t="s">
        <v>1999</v>
      </c>
      <c r="D76" s="125" t="s">
        <v>953</v>
      </c>
      <c r="E76" s="125" t="s">
        <v>986</v>
      </c>
      <c r="F76" s="125" t="s">
        <v>981</v>
      </c>
      <c r="G76" s="951" t="s">
        <v>989</v>
      </c>
      <c r="H76" s="124"/>
      <c r="I76" s="124" t="s">
        <v>988</v>
      </c>
      <c r="J76" s="124" t="s">
        <v>987</v>
      </c>
      <c r="K76" s="124"/>
      <c r="L76" s="327" t="s">
        <v>48</v>
      </c>
      <c r="M76" s="49"/>
      <c r="N76" s="49" t="s">
        <v>21</v>
      </c>
      <c r="O76" s="49"/>
    </row>
    <row r="77" spans="2:15" x14ac:dyDescent="0.25">
      <c r="B77" s="124" t="s">
        <v>384</v>
      </c>
      <c r="C77" s="335" t="s">
        <v>1999</v>
      </c>
      <c r="D77" s="125" t="s">
        <v>953</v>
      </c>
      <c r="E77" s="125" t="s">
        <v>986</v>
      </c>
      <c r="F77" s="125" t="s">
        <v>985</v>
      </c>
      <c r="G77" s="951" t="s">
        <v>984</v>
      </c>
      <c r="H77" s="124" t="s">
        <v>963</v>
      </c>
      <c r="I77" s="124">
        <v>5490420</v>
      </c>
      <c r="J77" s="124" t="s">
        <v>521</v>
      </c>
      <c r="K77" s="124"/>
      <c r="L77" s="327" t="s">
        <v>48</v>
      </c>
      <c r="M77" s="336"/>
      <c r="N77" s="49" t="s">
        <v>21</v>
      </c>
      <c r="O77" s="49"/>
    </row>
    <row r="78" spans="2:15" x14ac:dyDescent="0.25">
      <c r="B78" s="124" t="s">
        <v>384</v>
      </c>
      <c r="C78" s="335" t="s">
        <v>1999</v>
      </c>
      <c r="D78" s="125" t="s">
        <v>947</v>
      </c>
      <c r="E78" s="125" t="s">
        <v>17</v>
      </c>
      <c r="F78" s="125">
        <v>2005</v>
      </c>
      <c r="G78" s="951" t="s">
        <v>1054</v>
      </c>
      <c r="H78" s="124" t="s">
        <v>2104</v>
      </c>
      <c r="I78" s="124" t="s">
        <v>2105</v>
      </c>
      <c r="J78" s="124" t="s">
        <v>987</v>
      </c>
      <c r="K78" s="124"/>
      <c r="L78" s="327" t="s">
        <v>48</v>
      </c>
      <c r="M78" s="967" t="s">
        <v>21</v>
      </c>
      <c r="N78" s="967"/>
      <c r="O78" s="967"/>
    </row>
    <row r="79" spans="2:15" x14ac:dyDescent="0.25">
      <c r="B79" s="124" t="s">
        <v>384</v>
      </c>
      <c r="C79" s="335" t="s">
        <v>1999</v>
      </c>
      <c r="D79" s="125" t="s">
        <v>947</v>
      </c>
      <c r="E79" s="125" t="s">
        <v>965</v>
      </c>
      <c r="F79" s="125">
        <v>2006</v>
      </c>
      <c r="G79" s="951" t="s">
        <v>964</v>
      </c>
      <c r="H79" s="124" t="s">
        <v>2104</v>
      </c>
      <c r="I79" s="124" t="s">
        <v>2106</v>
      </c>
      <c r="J79" s="124" t="s">
        <v>987</v>
      </c>
      <c r="K79" s="124"/>
      <c r="L79" s="327" t="s">
        <v>48</v>
      </c>
      <c r="M79" s="967" t="s">
        <v>21</v>
      </c>
      <c r="N79" s="967"/>
      <c r="O79" s="967"/>
    </row>
    <row r="80" spans="2:15" x14ac:dyDescent="0.25">
      <c r="B80" s="124" t="s">
        <v>384</v>
      </c>
      <c r="C80" s="335" t="s">
        <v>1999</v>
      </c>
      <c r="D80" s="125" t="s">
        <v>947</v>
      </c>
      <c r="E80" s="125" t="s">
        <v>946</v>
      </c>
      <c r="F80" s="125">
        <v>2006</v>
      </c>
      <c r="G80" s="951" t="s">
        <v>2107</v>
      </c>
      <c r="H80" s="124" t="s">
        <v>66</v>
      </c>
      <c r="I80" s="124" t="s">
        <v>2108</v>
      </c>
      <c r="J80" s="124" t="s">
        <v>987</v>
      </c>
      <c r="K80" s="124"/>
      <c r="L80" s="327" t="s">
        <v>48</v>
      </c>
      <c r="M80" s="967" t="s">
        <v>21</v>
      </c>
      <c r="N80" s="967"/>
      <c r="O80" s="967"/>
    </row>
    <row r="81" spans="2:15" x14ac:dyDescent="0.25">
      <c r="B81" s="966" t="s">
        <v>384</v>
      </c>
      <c r="C81" s="335" t="s">
        <v>1999</v>
      </c>
      <c r="D81" s="125" t="s">
        <v>983</v>
      </c>
      <c r="E81" s="125" t="s">
        <v>982</v>
      </c>
      <c r="F81" s="80" t="s">
        <v>981</v>
      </c>
      <c r="G81" s="951" t="s">
        <v>980</v>
      </c>
      <c r="H81" s="124" t="s">
        <v>760</v>
      </c>
      <c r="I81" s="124" t="s">
        <v>979</v>
      </c>
      <c r="J81" s="124"/>
      <c r="K81" s="124"/>
      <c r="L81" s="327" t="s">
        <v>48</v>
      </c>
      <c r="M81" s="1053" t="s">
        <v>978</v>
      </c>
      <c r="N81" s="1054"/>
      <c r="O81" s="1055"/>
    </row>
    <row r="82" spans="2:15" ht="33.75" customHeight="1" x14ac:dyDescent="0.25">
      <c r="B82" s="759" t="s">
        <v>977</v>
      </c>
      <c r="C82" s="288" t="s">
        <v>970</v>
      </c>
      <c r="D82" s="288" t="s">
        <v>969</v>
      </c>
      <c r="E82" s="288" t="s">
        <v>976</v>
      </c>
      <c r="F82" s="332"/>
      <c r="G82" s="288" t="s">
        <v>976</v>
      </c>
      <c r="H82" s="331" t="s">
        <v>975</v>
      </c>
      <c r="I82" s="331"/>
      <c r="J82" s="760" t="s">
        <v>521</v>
      </c>
      <c r="K82" s="331"/>
      <c r="L82" s="327" t="s">
        <v>48</v>
      </c>
      <c r="M82" s="71"/>
      <c r="N82" s="71"/>
      <c r="O82" s="71" t="s">
        <v>21</v>
      </c>
    </row>
    <row r="83" spans="2:15" ht="23.25" customHeight="1" x14ac:dyDescent="0.25">
      <c r="B83" s="334" t="s">
        <v>973</v>
      </c>
      <c r="C83" s="128" t="s">
        <v>970</v>
      </c>
      <c r="D83" s="333" t="s">
        <v>969</v>
      </c>
      <c r="E83" s="333" t="s">
        <v>17</v>
      </c>
      <c r="F83" s="332"/>
      <c r="G83" s="953" t="s">
        <v>974</v>
      </c>
      <c r="H83" s="71"/>
      <c r="I83" s="71"/>
      <c r="J83" s="331" t="s">
        <v>521</v>
      </c>
      <c r="K83" s="71"/>
      <c r="L83" s="327" t="s">
        <v>48</v>
      </c>
      <c r="M83" s="71"/>
      <c r="N83" s="71"/>
      <c r="O83" s="71" t="s">
        <v>21</v>
      </c>
    </row>
    <row r="84" spans="2:15" ht="23.25" customHeight="1" x14ac:dyDescent="0.25">
      <c r="B84" s="334" t="s">
        <v>973</v>
      </c>
      <c r="C84" s="333" t="s">
        <v>970</v>
      </c>
      <c r="D84" s="333" t="s">
        <v>969</v>
      </c>
      <c r="E84" s="333" t="s">
        <v>17</v>
      </c>
      <c r="F84" s="332">
        <v>1973</v>
      </c>
      <c r="G84" s="333" t="s">
        <v>972</v>
      </c>
      <c r="H84" s="71" t="s">
        <v>871</v>
      </c>
      <c r="I84" s="71"/>
      <c r="J84" s="331" t="s">
        <v>521</v>
      </c>
      <c r="K84" s="71"/>
      <c r="L84" s="327" t="s">
        <v>48</v>
      </c>
      <c r="M84" s="71"/>
      <c r="N84" s="71"/>
      <c r="O84" s="71" t="s">
        <v>21</v>
      </c>
    </row>
    <row r="85" spans="2:15" ht="24.75" customHeight="1" x14ac:dyDescent="0.25">
      <c r="B85" s="334" t="s">
        <v>971</v>
      </c>
      <c r="C85" s="333" t="s">
        <v>970</v>
      </c>
      <c r="D85" s="333" t="s">
        <v>969</v>
      </c>
      <c r="E85" s="332" t="s">
        <v>968</v>
      </c>
      <c r="F85" s="332">
        <v>2000</v>
      </c>
      <c r="G85" s="70" t="s">
        <v>967</v>
      </c>
      <c r="H85" s="71" t="s">
        <v>871</v>
      </c>
      <c r="I85" s="71"/>
      <c r="J85" s="331" t="s">
        <v>521</v>
      </c>
      <c r="K85" s="71"/>
      <c r="L85" s="327" t="s">
        <v>48</v>
      </c>
      <c r="M85" s="42"/>
      <c r="N85" s="42"/>
      <c r="O85" s="69" t="s">
        <v>21</v>
      </c>
    </row>
    <row r="86" spans="2:15" x14ac:dyDescent="0.25">
      <c r="B86" s="330" t="s">
        <v>957</v>
      </c>
      <c r="C86" s="125" t="s">
        <v>1999</v>
      </c>
      <c r="D86" s="125" t="s">
        <v>953</v>
      </c>
      <c r="E86" s="125" t="s">
        <v>956</v>
      </c>
      <c r="F86" s="125">
        <v>1996</v>
      </c>
      <c r="G86" s="951" t="s">
        <v>955</v>
      </c>
      <c r="H86" s="330" t="s">
        <v>19</v>
      </c>
      <c r="I86" s="330" t="s">
        <v>954</v>
      </c>
      <c r="J86" s="329"/>
      <c r="K86" s="329"/>
      <c r="L86" s="327" t="s">
        <v>48</v>
      </c>
      <c r="M86" s="1050" t="s">
        <v>521</v>
      </c>
      <c r="N86" s="1051"/>
      <c r="O86" s="1052"/>
    </row>
    <row r="87" spans="2:15" x14ac:dyDescent="0.25">
      <c r="B87" s="330" t="s">
        <v>952</v>
      </c>
      <c r="C87" s="125" t="s">
        <v>1999</v>
      </c>
      <c r="D87" s="125" t="s">
        <v>953</v>
      </c>
      <c r="E87" s="125" t="s">
        <v>946</v>
      </c>
      <c r="F87" s="125">
        <v>1999</v>
      </c>
      <c r="G87" s="951" t="s">
        <v>952</v>
      </c>
      <c r="H87" s="330" t="s">
        <v>951</v>
      </c>
      <c r="I87" s="330" t="s">
        <v>950</v>
      </c>
      <c r="J87" s="329"/>
      <c r="K87" s="329"/>
      <c r="L87" s="327" t="s">
        <v>48</v>
      </c>
      <c r="M87" s="1050" t="s">
        <v>521</v>
      </c>
      <c r="N87" s="1051"/>
      <c r="O87" s="1052"/>
    </row>
    <row r="88" spans="2:15" x14ac:dyDescent="0.25">
      <c r="B88" s="286" t="s">
        <v>948</v>
      </c>
      <c r="C88" s="125" t="s">
        <v>1999</v>
      </c>
      <c r="D88" s="288" t="s">
        <v>947</v>
      </c>
      <c r="E88" s="288" t="s">
        <v>946</v>
      </c>
      <c r="F88" s="288">
        <v>2006</v>
      </c>
      <c r="G88" s="288" t="s">
        <v>840</v>
      </c>
      <c r="H88" s="288" t="s">
        <v>945</v>
      </c>
      <c r="I88" s="287" t="s">
        <v>944</v>
      </c>
      <c r="J88" s="285"/>
      <c r="K88" s="286" t="s">
        <v>21</v>
      </c>
      <c r="L88" s="327" t="s">
        <v>48</v>
      </c>
      <c r="M88" s="67"/>
      <c r="N88" s="68"/>
      <c r="O88" s="68"/>
    </row>
    <row r="89" spans="2:15" x14ac:dyDescent="0.25">
      <c r="B89" s="286" t="s">
        <v>966</v>
      </c>
      <c r="C89" s="125" t="s">
        <v>1999</v>
      </c>
      <c r="D89" s="288" t="s">
        <v>947</v>
      </c>
      <c r="E89" s="288" t="s">
        <v>965</v>
      </c>
      <c r="F89" s="288">
        <v>2002</v>
      </c>
      <c r="G89" s="288" t="s">
        <v>964</v>
      </c>
      <c r="H89" s="288" t="s">
        <v>963</v>
      </c>
      <c r="I89" s="287" t="s">
        <v>962</v>
      </c>
      <c r="J89" s="285" t="s">
        <v>21</v>
      </c>
      <c r="K89" s="286"/>
      <c r="L89" s="327" t="s">
        <v>48</v>
      </c>
      <c r="M89" s="67"/>
      <c r="N89" s="68"/>
      <c r="O89" s="68"/>
    </row>
    <row r="90" spans="2:15" x14ac:dyDescent="0.25">
      <c r="B90" s="286" t="s">
        <v>961</v>
      </c>
      <c r="C90" s="125" t="s">
        <v>1999</v>
      </c>
      <c r="D90" s="288" t="s">
        <v>947</v>
      </c>
      <c r="E90" s="288" t="s">
        <v>960</v>
      </c>
      <c r="F90" s="288">
        <v>1988</v>
      </c>
      <c r="G90" s="288" t="s">
        <v>959</v>
      </c>
      <c r="H90" s="288" t="s">
        <v>66</v>
      </c>
      <c r="I90" s="287" t="s">
        <v>958</v>
      </c>
      <c r="J90" s="285" t="s">
        <v>21</v>
      </c>
      <c r="K90" s="286"/>
      <c r="L90" s="327" t="s">
        <v>48</v>
      </c>
      <c r="M90" s="67"/>
      <c r="N90" s="68"/>
      <c r="O90" s="68"/>
    </row>
    <row r="91" spans="2:15" x14ac:dyDescent="0.25">
      <c r="B91" s="286" t="s">
        <v>2101</v>
      </c>
      <c r="C91" s="125" t="s">
        <v>970</v>
      </c>
      <c r="D91" s="288" t="s">
        <v>969</v>
      </c>
      <c r="E91" s="288" t="s">
        <v>1092</v>
      </c>
      <c r="F91" s="288"/>
      <c r="G91" s="288" t="s">
        <v>2102</v>
      </c>
      <c r="H91" s="985" t="s">
        <v>2103</v>
      </c>
      <c r="I91" s="287"/>
      <c r="J91" s="285"/>
      <c r="K91" s="286"/>
      <c r="L91" s="327" t="s">
        <v>48</v>
      </c>
      <c r="M91" s="1053" t="s">
        <v>521</v>
      </c>
      <c r="N91" s="1054"/>
      <c r="O91" s="1055"/>
    </row>
    <row r="92" spans="2:15" x14ac:dyDescent="0.25">
      <c r="B92" s="286"/>
      <c r="C92" s="125" t="s">
        <v>970</v>
      </c>
      <c r="D92" s="288" t="s">
        <v>1196</v>
      </c>
      <c r="E92" s="288" t="s">
        <v>17</v>
      </c>
      <c r="F92" s="288"/>
      <c r="G92" s="288" t="s">
        <v>2109</v>
      </c>
      <c r="H92" s="288" t="s">
        <v>425</v>
      </c>
      <c r="I92" s="287"/>
      <c r="J92" s="285" t="s">
        <v>521</v>
      </c>
      <c r="K92" s="286"/>
      <c r="L92" s="327" t="s">
        <v>48</v>
      </c>
      <c r="M92" s="1251" t="s">
        <v>521</v>
      </c>
      <c r="N92" s="1252"/>
      <c r="O92" s="1253"/>
    </row>
    <row r="93" spans="2:15" ht="22.5" customHeight="1" x14ac:dyDescent="0.25">
      <c r="B93" s="286"/>
      <c r="C93" s="986" t="s">
        <v>970</v>
      </c>
      <c r="D93" s="1254" t="s">
        <v>2111</v>
      </c>
      <c r="E93" s="1255"/>
      <c r="F93" s="288"/>
      <c r="G93" s="288" t="s">
        <v>2110</v>
      </c>
      <c r="H93" s="288" t="s">
        <v>760</v>
      </c>
      <c r="I93" s="287"/>
      <c r="J93" s="285" t="s">
        <v>521</v>
      </c>
      <c r="K93" s="286"/>
      <c r="L93" s="327"/>
      <c r="M93" s="1251" t="s">
        <v>521</v>
      </c>
      <c r="N93" s="1252"/>
      <c r="O93" s="1253"/>
    </row>
    <row r="94" spans="2:15" x14ac:dyDescent="0.25">
      <c r="B94" s="1134" t="s">
        <v>22</v>
      </c>
      <c r="C94" s="1134"/>
      <c r="D94" s="1134"/>
      <c r="E94" s="1134"/>
      <c r="F94" s="1134"/>
      <c r="G94" s="1134"/>
      <c r="H94" s="1013" t="s">
        <v>23</v>
      </c>
      <c r="I94" s="1013"/>
      <c r="J94" s="1013"/>
      <c r="K94" s="1013"/>
      <c r="L94" s="1013"/>
      <c r="M94" s="1013"/>
      <c r="N94" s="1013"/>
      <c r="O94" s="1013"/>
    </row>
    <row r="95" spans="2:15" x14ac:dyDescent="0.25">
      <c r="B95" s="1134"/>
      <c r="C95" s="1134"/>
      <c r="D95" s="1134"/>
      <c r="E95" s="1134"/>
      <c r="F95" s="1134"/>
      <c r="G95" s="1134"/>
      <c r="H95" s="1013"/>
      <c r="I95" s="1013"/>
      <c r="J95" s="1013"/>
      <c r="K95" s="1013"/>
      <c r="L95" s="1013"/>
      <c r="M95" s="1013"/>
      <c r="N95" s="1013"/>
      <c r="O95" s="1013"/>
    </row>
    <row r="96" spans="2:15" x14ac:dyDescent="0.25">
      <c r="B96" s="1134"/>
      <c r="C96" s="1134"/>
      <c r="D96" s="1134"/>
      <c r="E96" s="1134"/>
      <c r="F96" s="1134"/>
      <c r="G96" s="1134"/>
      <c r="H96" s="1013"/>
      <c r="I96" s="1013"/>
      <c r="J96" s="1013"/>
      <c r="K96" s="1013"/>
      <c r="L96" s="1013"/>
      <c r="M96" s="1013"/>
      <c r="N96" s="1013"/>
      <c r="O96" s="1013"/>
    </row>
    <row r="97" spans="2:15" x14ac:dyDescent="0.25">
      <c r="B97" s="1134"/>
      <c r="C97" s="1134"/>
      <c r="D97" s="1134"/>
      <c r="E97" s="1134"/>
      <c r="F97" s="1134"/>
      <c r="G97" s="1134"/>
      <c r="H97" s="1013"/>
      <c r="I97" s="1013"/>
      <c r="J97" s="1013"/>
      <c r="K97" s="1013"/>
      <c r="L97" s="1013"/>
      <c r="M97" s="1013"/>
      <c r="N97" s="1013"/>
      <c r="O97" s="1013"/>
    </row>
    <row r="100" spans="2:15" x14ac:dyDescent="0.25">
      <c r="E100" s="33"/>
      <c r="F100" s="33"/>
      <c r="G100" s="33"/>
      <c r="H100" s="33"/>
      <c r="I100" s="33"/>
      <c r="J100" s="33"/>
      <c r="K100" s="33"/>
      <c r="L100" s="33"/>
      <c r="M100" s="33"/>
      <c r="N100" s="33"/>
    </row>
    <row r="110" spans="2:15" x14ac:dyDescent="0.25">
      <c r="E110" s="33"/>
      <c r="F110" s="33"/>
      <c r="G110" s="33"/>
      <c r="H110" s="33"/>
      <c r="I110" s="33"/>
      <c r="J110" s="33"/>
      <c r="K110" s="33"/>
      <c r="L110" s="33"/>
      <c r="M110" s="33"/>
      <c r="N110" s="33"/>
    </row>
  </sheetData>
  <mergeCells count="39">
    <mergeCell ref="M81:O81"/>
    <mergeCell ref="M75:O75"/>
    <mergeCell ref="M67:O67"/>
    <mergeCell ref="B94:G97"/>
    <mergeCell ref="H94:O97"/>
    <mergeCell ref="M91:O91"/>
    <mergeCell ref="M92:O92"/>
    <mergeCell ref="M93:O93"/>
    <mergeCell ref="D93:E93"/>
    <mergeCell ref="M86:O86"/>
    <mergeCell ref="M87:O87"/>
    <mergeCell ref="M58:O58"/>
    <mergeCell ref="M70:O70"/>
    <mergeCell ref="B52:B53"/>
    <mergeCell ref="C52:C53"/>
    <mergeCell ref="D52:D53"/>
    <mergeCell ref="E52:E53"/>
    <mergeCell ref="F52:F53"/>
    <mergeCell ref="J52:J53"/>
    <mergeCell ref="K52:K53"/>
    <mergeCell ref="H52:H53"/>
    <mergeCell ref="L52:L53"/>
    <mergeCell ref="M52:O52"/>
    <mergeCell ref="M61:O61"/>
    <mergeCell ref="M64:O64"/>
    <mergeCell ref="G52:G53"/>
    <mergeCell ref="I52:I53"/>
    <mergeCell ref="H9:H10"/>
    <mergeCell ref="I9:I10"/>
    <mergeCell ref="B30:F33"/>
    <mergeCell ref="G30:M33"/>
    <mergeCell ref="B9:B10"/>
    <mergeCell ref="C9:C10"/>
    <mergeCell ref="D9:D10"/>
    <mergeCell ref="E9:E10"/>
    <mergeCell ref="F9:F10"/>
    <mergeCell ref="J9:J10"/>
    <mergeCell ref="K9:M9"/>
    <mergeCell ref="G9:G10"/>
  </mergeCells>
  <pageMargins left="0.7" right="0.7" top="0.75" bottom="0.75" header="0.3" footer="0.3"/>
  <pageSetup scale="52" fitToHeight="0" orientation="landscape" verticalDpi="4294967293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7"/>
  <sheetViews>
    <sheetView workbookViewId="0">
      <selection activeCell="J13" sqref="J13"/>
    </sheetView>
  </sheetViews>
  <sheetFormatPr baseColWidth="10" defaultRowHeight="15" x14ac:dyDescent="0.25"/>
  <cols>
    <col min="3" max="3" width="26.5703125" customWidth="1"/>
    <col min="4" max="4" width="11.85546875" customWidth="1"/>
    <col min="5" max="5" width="13.42578125" customWidth="1"/>
    <col min="6" max="6" width="13.140625" customWidth="1"/>
    <col min="7" max="7" width="17.140625" customWidth="1"/>
    <col min="8" max="8" width="14" customWidth="1"/>
    <col min="9" max="9" width="15.140625" style="12" customWidth="1"/>
    <col min="11" max="11" width="7.42578125" customWidth="1"/>
    <col min="12" max="12" width="9" customWidth="1"/>
    <col min="13" max="13" width="8" customWidth="1"/>
  </cols>
  <sheetData>
    <row r="3" spans="2:15" ht="15.75" thickBot="1" x14ac:dyDescent="0.3">
      <c r="B3" s="10"/>
      <c r="C3" s="10"/>
      <c r="D3" s="11"/>
      <c r="E3" s="11"/>
      <c r="L3" s="13"/>
      <c r="M3" s="11"/>
    </row>
    <row r="4" spans="2:15" x14ac:dyDescent="0.25">
      <c r="B4" s="10"/>
      <c r="C4" s="10"/>
      <c r="D4" s="11"/>
      <c r="E4" s="11"/>
      <c r="L4" s="13"/>
      <c r="M4" s="11"/>
      <c r="O4" s="659" t="s">
        <v>1845</v>
      </c>
    </row>
    <row r="5" spans="2:15" ht="15.75" thickBot="1" x14ac:dyDescent="0.3">
      <c r="B5" s="10"/>
      <c r="C5" s="10"/>
      <c r="D5" s="11"/>
      <c r="E5" s="11"/>
      <c r="L5" s="13"/>
      <c r="M5" s="11"/>
      <c r="O5" s="672">
        <f>I13</f>
        <v>5550</v>
      </c>
    </row>
    <row r="6" spans="2:15" ht="16.5" thickTop="1" thickBot="1" x14ac:dyDescent="0.3">
      <c r="B6" s="1103" t="s">
        <v>279</v>
      </c>
      <c r="C6" s="1016" t="s">
        <v>35</v>
      </c>
      <c r="D6" s="1016" t="s">
        <v>6</v>
      </c>
      <c r="E6" s="1016" t="s">
        <v>3</v>
      </c>
      <c r="F6" s="1016" t="s">
        <v>4</v>
      </c>
      <c r="G6" s="1016" t="s">
        <v>7</v>
      </c>
      <c r="H6" s="1016" t="s">
        <v>36</v>
      </c>
      <c r="I6" s="1007" t="s">
        <v>75</v>
      </c>
      <c r="J6" s="1009" t="s">
        <v>76</v>
      </c>
      <c r="K6" s="1025" t="s">
        <v>38</v>
      </c>
      <c r="L6" s="1026"/>
      <c r="M6" s="1256"/>
    </row>
    <row r="7" spans="2:15" ht="22.5" customHeight="1" x14ac:dyDescent="0.25">
      <c r="B7" s="1104"/>
      <c r="C7" s="1017"/>
      <c r="D7" s="1017"/>
      <c r="E7" s="1017"/>
      <c r="F7" s="1017"/>
      <c r="G7" s="1017"/>
      <c r="H7" s="1017"/>
      <c r="I7" s="1008"/>
      <c r="J7" s="1010"/>
      <c r="K7" s="35" t="s">
        <v>11</v>
      </c>
      <c r="L7" s="35" t="s">
        <v>12</v>
      </c>
      <c r="M7" s="35" t="s">
        <v>13</v>
      </c>
    </row>
    <row r="8" spans="2:15" x14ac:dyDescent="0.25">
      <c r="B8" s="21" t="s">
        <v>105</v>
      </c>
      <c r="C8" s="24" t="s">
        <v>82</v>
      </c>
      <c r="D8" s="20" t="s">
        <v>63</v>
      </c>
      <c r="E8" s="19" t="s">
        <v>439</v>
      </c>
      <c r="F8" s="19" t="s">
        <v>2039</v>
      </c>
      <c r="G8" s="21">
        <v>24721018</v>
      </c>
      <c r="H8" s="37" t="s">
        <v>46</v>
      </c>
      <c r="I8" s="26">
        <v>200</v>
      </c>
      <c r="J8" s="21" t="s">
        <v>48</v>
      </c>
      <c r="K8" s="21"/>
      <c r="L8" s="21" t="s">
        <v>21</v>
      </c>
      <c r="M8" s="21"/>
    </row>
    <row r="9" spans="2:15" x14ac:dyDescent="0.25">
      <c r="B9" s="21" t="s">
        <v>105</v>
      </c>
      <c r="C9" s="24" t="s">
        <v>84</v>
      </c>
      <c r="D9" s="27" t="s">
        <v>63</v>
      </c>
      <c r="E9" s="27" t="s">
        <v>2037</v>
      </c>
      <c r="F9" s="27" t="s">
        <v>2038</v>
      </c>
      <c r="G9" s="802">
        <v>1760955031482</v>
      </c>
      <c r="H9" s="21" t="s">
        <v>46</v>
      </c>
      <c r="I9" s="29">
        <v>50</v>
      </c>
      <c r="J9" s="30" t="s">
        <v>48</v>
      </c>
      <c r="K9" s="30"/>
      <c r="L9" s="30" t="s">
        <v>21</v>
      </c>
      <c r="M9" s="30"/>
    </row>
    <row r="10" spans="2:15" x14ac:dyDescent="0.25">
      <c r="B10" s="21" t="s">
        <v>105</v>
      </c>
      <c r="C10" s="18" t="s">
        <v>1067</v>
      </c>
      <c r="D10" s="27" t="s">
        <v>63</v>
      </c>
      <c r="E10" s="27" t="s">
        <v>329</v>
      </c>
      <c r="F10" s="27" t="s">
        <v>2036</v>
      </c>
      <c r="G10" s="21" t="s">
        <v>46</v>
      </c>
      <c r="H10" s="21" t="s">
        <v>164</v>
      </c>
      <c r="I10" s="29">
        <v>5000</v>
      </c>
      <c r="J10" s="30" t="s">
        <v>48</v>
      </c>
      <c r="K10" s="30"/>
      <c r="L10" s="30" t="s">
        <v>21</v>
      </c>
      <c r="M10" s="30"/>
      <c r="N10" s="721">
        <v>41432</v>
      </c>
    </row>
    <row r="11" spans="2:15" x14ac:dyDescent="0.25">
      <c r="B11" s="21" t="s">
        <v>105</v>
      </c>
      <c r="C11" s="18" t="s">
        <v>2011</v>
      </c>
      <c r="D11" s="27" t="s">
        <v>56</v>
      </c>
      <c r="E11" s="27"/>
      <c r="F11" s="27"/>
      <c r="G11" s="21"/>
      <c r="H11" s="21"/>
      <c r="I11" s="29">
        <v>200</v>
      </c>
      <c r="J11" s="30" t="s">
        <v>48</v>
      </c>
      <c r="K11" s="30"/>
      <c r="L11" s="30"/>
      <c r="M11" s="30"/>
      <c r="N11" s="721"/>
    </row>
    <row r="12" spans="2:15" x14ac:dyDescent="0.25">
      <c r="B12" s="21" t="s">
        <v>105</v>
      </c>
      <c r="C12" s="18" t="s">
        <v>2035</v>
      </c>
      <c r="D12" s="27" t="s">
        <v>115</v>
      </c>
      <c r="E12" s="27"/>
      <c r="F12" s="27"/>
      <c r="G12" s="21"/>
      <c r="H12" s="21"/>
      <c r="I12" s="29">
        <v>100</v>
      </c>
      <c r="J12" s="30" t="s">
        <v>48</v>
      </c>
      <c r="K12" s="30"/>
      <c r="L12" s="30"/>
      <c r="M12" s="30"/>
      <c r="N12" s="721"/>
    </row>
    <row r="13" spans="2:15" x14ac:dyDescent="0.25">
      <c r="B13" s="530"/>
      <c r="C13" s="854"/>
      <c r="D13" s="860"/>
      <c r="E13" s="860"/>
      <c r="F13" s="860"/>
      <c r="G13" s="556"/>
      <c r="H13" s="530"/>
      <c r="I13" s="863">
        <f>SUM(I8:I12)</f>
        <v>5550</v>
      </c>
      <c r="J13" s="862"/>
      <c r="K13" s="862"/>
      <c r="L13" s="862"/>
      <c r="M13" s="861"/>
      <c r="N13" s="721"/>
    </row>
    <row r="14" spans="2:15" x14ac:dyDescent="0.25">
      <c r="B14" s="988" t="s">
        <v>22</v>
      </c>
      <c r="C14" s="989"/>
      <c r="D14" s="989"/>
      <c r="E14" s="989"/>
      <c r="F14" s="989"/>
      <c r="G14" s="990"/>
      <c r="H14" s="997" t="s">
        <v>23</v>
      </c>
      <c r="I14" s="998"/>
      <c r="J14" s="998"/>
      <c r="K14" s="998"/>
      <c r="L14" s="998"/>
      <c r="M14" s="999"/>
    </row>
    <row r="15" spans="2:15" x14ac:dyDescent="0.25">
      <c r="B15" s="991"/>
      <c r="C15" s="992"/>
      <c r="D15" s="992"/>
      <c r="E15" s="992"/>
      <c r="F15" s="992"/>
      <c r="G15" s="993"/>
      <c r="H15" s="1000"/>
      <c r="I15" s="1001"/>
      <c r="J15" s="1001"/>
      <c r="K15" s="1001"/>
      <c r="L15" s="1001"/>
      <c r="M15" s="1002"/>
    </row>
    <row r="16" spans="2:15" x14ac:dyDescent="0.25">
      <c r="B16" s="991"/>
      <c r="C16" s="992"/>
      <c r="D16" s="992"/>
      <c r="E16" s="992"/>
      <c r="F16" s="992"/>
      <c r="G16" s="993"/>
      <c r="H16" s="1000"/>
      <c r="I16" s="1001"/>
      <c r="J16" s="1001"/>
      <c r="K16" s="1001"/>
      <c r="L16" s="1001"/>
      <c r="M16" s="1002"/>
    </row>
    <row r="17" spans="2:13" x14ac:dyDescent="0.25">
      <c r="B17" s="994"/>
      <c r="C17" s="995"/>
      <c r="D17" s="995"/>
      <c r="E17" s="995"/>
      <c r="F17" s="995"/>
      <c r="G17" s="996"/>
      <c r="H17" s="1003"/>
      <c r="I17" s="1004"/>
      <c r="J17" s="1004"/>
      <c r="K17" s="1004"/>
      <c r="L17" s="1004"/>
      <c r="M17" s="1005"/>
    </row>
    <row r="18" spans="2:13" x14ac:dyDescent="0.25">
      <c r="B18" s="31"/>
      <c r="C18" s="31"/>
      <c r="D18" s="31"/>
      <c r="E18" s="31"/>
      <c r="F18" s="31"/>
      <c r="G18" s="31"/>
      <c r="H18" s="31"/>
      <c r="I18" s="32"/>
      <c r="J18" s="31"/>
      <c r="K18" s="31"/>
      <c r="L18" s="31"/>
      <c r="M18" s="31"/>
    </row>
    <row r="22" spans="2:13" x14ac:dyDescent="0.25">
      <c r="B22" s="33"/>
      <c r="C22" s="33"/>
      <c r="D22" s="33"/>
      <c r="E22" s="33"/>
      <c r="F22" s="33"/>
      <c r="G22" s="33"/>
      <c r="H22" s="33"/>
      <c r="I22" s="34"/>
      <c r="J22" s="33"/>
      <c r="K22" s="33"/>
      <c r="L22" s="33"/>
      <c r="M22" s="33"/>
    </row>
    <row r="37" spans="9:9" x14ac:dyDescent="0.25">
      <c r="I37" s="803"/>
    </row>
  </sheetData>
  <mergeCells count="12">
    <mergeCell ref="H14:M17"/>
    <mergeCell ref="G6:G7"/>
    <mergeCell ref="H6:H7"/>
    <mergeCell ref="I6:I7"/>
    <mergeCell ref="J6:J7"/>
    <mergeCell ref="K6:M6"/>
    <mergeCell ref="C6:C7"/>
    <mergeCell ref="D6:D7"/>
    <mergeCell ref="E6:E7"/>
    <mergeCell ref="F6:F7"/>
    <mergeCell ref="B14:G17"/>
    <mergeCell ref="B6:B7"/>
  </mergeCells>
  <pageMargins left="0.7" right="0.7" top="0.75" bottom="0.75" header="0.3" footer="0.3"/>
  <pageSetup paperSize="5" orientation="landscape" horizontalDpi="4294967293" verticalDpi="4294967293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zoomScale="91" zoomScaleNormal="91" workbookViewId="0">
      <selection activeCell="C163" sqref="C163"/>
    </sheetView>
  </sheetViews>
  <sheetFormatPr baseColWidth="10" defaultRowHeight="15" x14ac:dyDescent="0.25"/>
  <cols>
    <col min="1" max="1" width="12.42578125" style="11" customWidth="1"/>
    <col min="2" max="2" width="34.140625" customWidth="1"/>
    <col min="3" max="3" width="14.140625" customWidth="1"/>
    <col min="4" max="4" width="14.42578125" customWidth="1"/>
    <col min="5" max="5" width="13.28515625" customWidth="1"/>
    <col min="6" max="6" width="23.42578125" customWidth="1"/>
    <col min="7" max="7" width="18.7109375" customWidth="1"/>
    <col min="8" max="8" width="14.7109375" style="12" customWidth="1"/>
    <col min="9" max="9" width="14" customWidth="1"/>
    <col min="10" max="10" width="7.28515625" customWidth="1"/>
    <col min="11" max="11" width="7.7109375" customWidth="1"/>
    <col min="12" max="12" width="8.140625" customWidth="1"/>
    <col min="13" max="13" width="18" customWidth="1"/>
    <col min="14" max="14" width="14.7109375" bestFit="1" customWidth="1"/>
  </cols>
  <sheetData>
    <row r="1" spans="1:16" x14ac:dyDescent="0.25">
      <c r="B1" s="10"/>
      <c r="C1" s="11"/>
      <c r="D1" s="11"/>
      <c r="E1" s="11"/>
      <c r="F1" s="11"/>
      <c r="G1" s="11"/>
      <c r="H1" s="254"/>
      <c r="L1" s="13"/>
    </row>
    <row r="2" spans="1:16" ht="15.75" thickBot="1" x14ac:dyDescent="0.3">
      <c r="B2" s="10"/>
      <c r="C2" s="11"/>
      <c r="D2" s="11"/>
      <c r="E2" s="11"/>
      <c r="F2" s="11"/>
      <c r="G2" s="11"/>
      <c r="H2" s="254"/>
      <c r="L2" s="13"/>
    </row>
    <row r="3" spans="1:16" ht="14.45" customHeight="1" x14ac:dyDescent="0.25">
      <c r="B3" s="10"/>
      <c r="C3" s="11"/>
      <c r="D3" s="11"/>
      <c r="E3" s="11"/>
      <c r="F3" s="11"/>
      <c r="G3" s="11"/>
      <c r="H3" s="254"/>
      <c r="L3" s="13"/>
      <c r="M3" s="657" t="s">
        <v>1845</v>
      </c>
    </row>
    <row r="4" spans="1:16" ht="72" customHeight="1" thickBot="1" x14ac:dyDescent="0.3">
      <c r="B4" s="10"/>
      <c r="C4" s="11"/>
      <c r="D4" s="11"/>
      <c r="E4" s="11"/>
      <c r="F4" s="11"/>
      <c r="G4" s="11"/>
      <c r="H4" s="254"/>
      <c r="L4" s="13"/>
      <c r="M4" s="658">
        <f>H48+H113+I144</f>
        <v>2436983.88</v>
      </c>
    </row>
    <row r="5" spans="1:16" ht="14.45" customHeight="1" thickBot="1" x14ac:dyDescent="0.3">
      <c r="B5" s="10"/>
      <c r="C5" s="11"/>
      <c r="D5" s="11"/>
      <c r="E5" s="11"/>
      <c r="F5" s="11"/>
      <c r="G5" s="11"/>
      <c r="H5" s="254"/>
      <c r="L5" s="13"/>
    </row>
    <row r="6" spans="1:16" s="354" customFormat="1" ht="19.149999999999999" customHeight="1" thickTop="1" thickBot="1" x14ac:dyDescent="0.25">
      <c r="A6" s="1014" t="s">
        <v>135</v>
      </c>
      <c r="B6" s="1016" t="s">
        <v>35</v>
      </c>
      <c r="C6" s="1016" t="s">
        <v>6</v>
      </c>
      <c r="D6" s="1016" t="s">
        <v>3</v>
      </c>
      <c r="E6" s="1016" t="s">
        <v>4</v>
      </c>
      <c r="F6" s="1016" t="s">
        <v>7</v>
      </c>
      <c r="G6" s="1016" t="s">
        <v>36</v>
      </c>
      <c r="H6" s="1007" t="s">
        <v>75</v>
      </c>
      <c r="I6" s="1060" t="s">
        <v>76</v>
      </c>
      <c r="J6" s="1062" t="s">
        <v>38</v>
      </c>
      <c r="K6" s="1063"/>
      <c r="L6" s="1190"/>
    </row>
    <row r="7" spans="1:16" s="354" customFormat="1" ht="14.45" customHeight="1" x14ac:dyDescent="0.2">
      <c r="A7" s="1015"/>
      <c r="B7" s="1017"/>
      <c r="C7" s="1017"/>
      <c r="D7" s="1017"/>
      <c r="E7" s="1017"/>
      <c r="F7" s="1017"/>
      <c r="G7" s="1017"/>
      <c r="H7" s="1008"/>
      <c r="I7" s="1061"/>
      <c r="J7" s="16" t="s">
        <v>11</v>
      </c>
      <c r="K7" s="16" t="s">
        <v>12</v>
      </c>
      <c r="L7" s="16" t="s">
        <v>13</v>
      </c>
    </row>
    <row r="8" spans="1:16" x14ac:dyDescent="0.25">
      <c r="A8" s="69"/>
      <c r="B8" s="353" t="s">
        <v>1082</v>
      </c>
      <c r="D8" s="352"/>
      <c r="E8" s="112"/>
      <c r="F8" s="112"/>
      <c r="G8" s="112"/>
      <c r="H8" s="351"/>
      <c r="I8" s="69" t="s">
        <v>48</v>
      </c>
      <c r="J8" s="69"/>
      <c r="K8" s="69"/>
      <c r="L8" s="69"/>
    </row>
    <row r="9" spans="1:16" x14ac:dyDescent="0.25">
      <c r="A9" s="342" t="s">
        <v>42</v>
      </c>
      <c r="B9" s="58" t="s">
        <v>536</v>
      </c>
      <c r="C9" s="343" t="s">
        <v>56</v>
      </c>
      <c r="D9" s="343" t="s">
        <v>45</v>
      </c>
      <c r="E9" s="343" t="s">
        <v>45</v>
      </c>
      <c r="F9" s="343" t="s">
        <v>46</v>
      </c>
      <c r="G9" s="343">
        <v>1</v>
      </c>
      <c r="H9" s="348">
        <v>7000</v>
      </c>
      <c r="I9" s="69" t="s">
        <v>48</v>
      </c>
      <c r="J9" s="342"/>
      <c r="K9" s="342" t="s">
        <v>21</v>
      </c>
      <c r="L9" s="342"/>
      <c r="M9" s="347"/>
    </row>
    <row r="10" spans="1:16" x14ac:dyDescent="0.25">
      <c r="A10" s="342" t="s">
        <v>42</v>
      </c>
      <c r="B10" s="58" t="s">
        <v>181</v>
      </c>
      <c r="C10" s="343" t="s">
        <v>297</v>
      </c>
      <c r="D10" s="343" t="s">
        <v>45</v>
      </c>
      <c r="E10" s="343" t="s">
        <v>45</v>
      </c>
      <c r="F10" s="343" t="s">
        <v>46</v>
      </c>
      <c r="G10" s="343" t="s">
        <v>46</v>
      </c>
      <c r="H10" s="348">
        <v>3095.4</v>
      </c>
      <c r="I10" s="69" t="s">
        <v>48</v>
      </c>
      <c r="J10" s="342" t="s">
        <v>21</v>
      </c>
      <c r="K10" s="342"/>
      <c r="L10" s="342"/>
      <c r="M10" s="968">
        <v>44842</v>
      </c>
    </row>
    <row r="11" spans="1:16" x14ac:dyDescent="0.25">
      <c r="A11" s="342" t="s">
        <v>42</v>
      </c>
      <c r="B11" s="349" t="s">
        <v>1081</v>
      </c>
      <c r="C11" s="343" t="s">
        <v>56</v>
      </c>
      <c r="D11" s="343" t="s">
        <v>45</v>
      </c>
      <c r="E11" s="343" t="s">
        <v>45</v>
      </c>
      <c r="F11" s="343" t="s">
        <v>46</v>
      </c>
      <c r="G11" s="343">
        <v>2</v>
      </c>
      <c r="H11" s="348">
        <v>700</v>
      </c>
      <c r="I11" s="71" t="s">
        <v>48</v>
      </c>
      <c r="J11" s="342"/>
      <c r="K11" s="342" t="s">
        <v>21</v>
      </c>
      <c r="L11" s="342"/>
      <c r="M11" s="347"/>
      <c r="N11" s="235"/>
      <c r="O11" s="235"/>
      <c r="P11" s="235"/>
    </row>
    <row r="12" spans="1:16" x14ac:dyDescent="0.25">
      <c r="A12" s="342" t="s">
        <v>42</v>
      </c>
      <c r="B12" s="58" t="s">
        <v>2051</v>
      </c>
      <c r="C12" s="343" t="s">
        <v>66</v>
      </c>
      <c r="D12" s="343" t="s">
        <v>269</v>
      </c>
      <c r="E12" s="343" t="s">
        <v>45</v>
      </c>
      <c r="F12" s="343" t="s">
        <v>46</v>
      </c>
      <c r="G12" s="343">
        <v>11</v>
      </c>
      <c r="H12" s="348">
        <v>2500</v>
      </c>
      <c r="I12" s="71" t="s">
        <v>48</v>
      </c>
      <c r="J12" s="342"/>
      <c r="K12" s="342"/>
      <c r="L12" s="342" t="s">
        <v>21</v>
      </c>
      <c r="M12" s="347"/>
      <c r="N12" s="235"/>
      <c r="O12" s="235"/>
      <c r="P12" s="235"/>
    </row>
    <row r="13" spans="1:16" x14ac:dyDescent="0.25">
      <c r="A13" s="11" t="s">
        <v>42</v>
      </c>
      <c r="B13" s="970" t="s">
        <v>2057</v>
      </c>
      <c r="C13" s="971" t="s">
        <v>66</v>
      </c>
      <c r="D13" s="971" t="s">
        <v>2058</v>
      </c>
      <c r="E13" s="971" t="s">
        <v>2059</v>
      </c>
      <c r="F13" s="971" t="s">
        <v>2060</v>
      </c>
      <c r="G13" s="971" t="s">
        <v>46</v>
      </c>
      <c r="H13" s="12">
        <v>4500</v>
      </c>
      <c r="I13" s="972" t="s">
        <v>48</v>
      </c>
      <c r="J13" s="966" t="s">
        <v>21</v>
      </c>
      <c r="K13" s="966"/>
      <c r="L13" s="966"/>
      <c r="M13" s="347"/>
      <c r="N13" s="235"/>
      <c r="O13" s="235"/>
      <c r="P13" s="235"/>
    </row>
    <row r="14" spans="1:16" x14ac:dyDescent="0.25">
      <c r="A14" s="345"/>
      <c r="B14" s="344" t="s">
        <v>178</v>
      </c>
      <c r="C14" s="112"/>
      <c r="D14" s="70"/>
      <c r="E14" s="70"/>
      <c r="F14" s="343"/>
      <c r="G14" s="70"/>
      <c r="H14" s="341"/>
      <c r="I14" s="71"/>
      <c r="J14" s="71"/>
      <c r="K14" s="71"/>
      <c r="L14" s="71"/>
      <c r="M14" s="235"/>
      <c r="N14" s="235"/>
      <c r="O14" s="235"/>
      <c r="P14" s="235"/>
    </row>
    <row r="15" spans="1:16" x14ac:dyDescent="0.25">
      <c r="A15" s="342" t="s">
        <v>42</v>
      </c>
      <c r="B15" s="349" t="s">
        <v>2054</v>
      </c>
      <c r="C15" s="343" t="s">
        <v>538</v>
      </c>
      <c r="D15" s="343" t="s">
        <v>45</v>
      </c>
      <c r="E15" s="343" t="s">
        <v>45</v>
      </c>
      <c r="F15" s="343" t="s">
        <v>46</v>
      </c>
      <c r="G15" s="343" t="s">
        <v>46</v>
      </c>
      <c r="H15" s="348">
        <v>3620.7</v>
      </c>
      <c r="I15" s="71" t="s">
        <v>48</v>
      </c>
      <c r="J15" s="342" t="s">
        <v>21</v>
      </c>
      <c r="K15" s="342"/>
      <c r="L15" s="342"/>
      <c r="M15" s="968">
        <v>44842</v>
      </c>
      <c r="N15" s="235"/>
      <c r="O15" s="235"/>
      <c r="P15" s="235"/>
    </row>
    <row r="16" spans="1:16" x14ac:dyDescent="0.25">
      <c r="A16" s="342" t="s">
        <v>42</v>
      </c>
      <c r="B16" s="349" t="s">
        <v>1079</v>
      </c>
      <c r="C16" s="343" t="s">
        <v>450</v>
      </c>
      <c r="D16" s="343" t="s">
        <v>45</v>
      </c>
      <c r="E16" s="343" t="s">
        <v>45</v>
      </c>
      <c r="F16" s="343" t="s">
        <v>46</v>
      </c>
      <c r="G16" s="343" t="s">
        <v>46</v>
      </c>
      <c r="H16" s="348">
        <v>1500</v>
      </c>
      <c r="I16" s="71" t="s">
        <v>48</v>
      </c>
      <c r="J16" s="342"/>
      <c r="K16" s="342" t="s">
        <v>21</v>
      </c>
      <c r="L16" s="342"/>
      <c r="M16" s="347"/>
      <c r="N16" s="235"/>
      <c r="O16" s="235"/>
      <c r="P16" s="235"/>
    </row>
    <row r="17" spans="1:16" x14ac:dyDescent="0.25">
      <c r="A17" s="342" t="s">
        <v>42</v>
      </c>
      <c r="B17" s="349" t="s">
        <v>2061</v>
      </c>
      <c r="C17" s="343" t="s">
        <v>63</v>
      </c>
      <c r="D17" s="343" t="s">
        <v>45</v>
      </c>
      <c r="E17" s="343" t="s">
        <v>45</v>
      </c>
      <c r="F17" s="343" t="s">
        <v>46</v>
      </c>
      <c r="G17" s="343" t="s">
        <v>46</v>
      </c>
      <c r="H17" s="348">
        <v>400</v>
      </c>
      <c r="I17" s="71"/>
      <c r="J17" s="342"/>
      <c r="K17" s="342"/>
      <c r="L17" s="342"/>
      <c r="M17" s="347"/>
      <c r="N17" s="235"/>
      <c r="O17" s="235"/>
      <c r="P17" s="235"/>
    </row>
    <row r="18" spans="1:16" x14ac:dyDescent="0.25">
      <c r="A18" s="342" t="s">
        <v>42</v>
      </c>
      <c r="B18" s="58" t="s">
        <v>1075</v>
      </c>
      <c r="C18" s="343" t="s">
        <v>63</v>
      </c>
      <c r="D18" s="343" t="s">
        <v>45</v>
      </c>
      <c r="E18" s="343" t="s">
        <v>45</v>
      </c>
      <c r="F18" s="343" t="s">
        <v>46</v>
      </c>
      <c r="G18" s="343" t="s">
        <v>46</v>
      </c>
      <c r="H18" s="348">
        <v>1200</v>
      </c>
      <c r="I18" s="71" t="s">
        <v>48</v>
      </c>
      <c r="J18" s="342"/>
      <c r="K18" s="342" t="s">
        <v>21</v>
      </c>
      <c r="L18" s="342"/>
      <c r="M18" s="347"/>
      <c r="N18" s="235"/>
      <c r="O18" s="235"/>
      <c r="P18" s="235"/>
    </row>
    <row r="19" spans="1:16" x14ac:dyDescent="0.25">
      <c r="A19" s="342" t="s">
        <v>42</v>
      </c>
      <c r="B19" s="350" t="s">
        <v>2053</v>
      </c>
      <c r="C19" s="343" t="s">
        <v>63</v>
      </c>
      <c r="D19" s="343" t="s">
        <v>45</v>
      </c>
      <c r="E19" s="343" t="s">
        <v>45</v>
      </c>
      <c r="F19" s="343" t="s">
        <v>46</v>
      </c>
      <c r="G19" s="343" t="s">
        <v>46</v>
      </c>
      <c r="H19" s="348">
        <v>450</v>
      </c>
      <c r="I19" s="71" t="s">
        <v>48</v>
      </c>
      <c r="J19" s="342"/>
      <c r="K19" s="342" t="s">
        <v>21</v>
      </c>
      <c r="L19" s="342"/>
      <c r="M19" s="347"/>
      <c r="N19" s="235"/>
      <c r="O19" s="235"/>
      <c r="P19" s="235"/>
    </row>
    <row r="20" spans="1:16" x14ac:dyDescent="0.25">
      <c r="A20" s="342" t="s">
        <v>49</v>
      </c>
      <c r="B20" s="350" t="s">
        <v>2055</v>
      </c>
      <c r="C20" s="343" t="s">
        <v>297</v>
      </c>
      <c r="D20" s="343" t="s">
        <v>45</v>
      </c>
      <c r="E20" s="343" t="s">
        <v>45</v>
      </c>
      <c r="F20" s="343" t="s">
        <v>46</v>
      </c>
      <c r="G20" s="343" t="s">
        <v>46</v>
      </c>
      <c r="H20" s="348">
        <f>1034.48*2</f>
        <v>2068.96</v>
      </c>
      <c r="I20" s="71" t="s">
        <v>48</v>
      </c>
      <c r="J20" s="342" t="s">
        <v>21</v>
      </c>
      <c r="K20" s="342"/>
      <c r="L20" s="342"/>
      <c r="M20" s="968">
        <v>44842</v>
      </c>
      <c r="N20" s="235"/>
      <c r="O20" s="235"/>
      <c r="P20" s="235"/>
    </row>
    <row r="21" spans="1:16" x14ac:dyDescent="0.25">
      <c r="A21" s="342" t="s">
        <v>42</v>
      </c>
      <c r="B21" s="58" t="s">
        <v>181</v>
      </c>
      <c r="C21" s="343" t="s">
        <v>63</v>
      </c>
      <c r="D21" s="343" t="s">
        <v>45</v>
      </c>
      <c r="E21" s="343" t="s">
        <v>45</v>
      </c>
      <c r="F21" s="343" t="s">
        <v>46</v>
      </c>
      <c r="G21" s="343" t="s">
        <v>46</v>
      </c>
      <c r="H21" s="348">
        <v>3095.4</v>
      </c>
      <c r="I21" s="71" t="s">
        <v>48</v>
      </c>
      <c r="J21" s="342" t="s">
        <v>21</v>
      </c>
      <c r="K21" s="342"/>
      <c r="L21" s="342"/>
      <c r="M21" s="968">
        <v>44842</v>
      </c>
      <c r="N21" s="235"/>
      <c r="O21" s="235"/>
      <c r="P21" s="235"/>
    </row>
    <row r="22" spans="1:16" x14ac:dyDescent="0.25">
      <c r="A22" s="345"/>
      <c r="B22" s="346" t="s">
        <v>1078</v>
      </c>
      <c r="C22" s="112"/>
      <c r="D22" s="70"/>
      <c r="E22" s="70"/>
      <c r="F22" s="343"/>
      <c r="G22" s="70"/>
      <c r="H22" s="341"/>
      <c r="I22" s="71" t="s">
        <v>48</v>
      </c>
      <c r="J22" s="71"/>
      <c r="K22" s="71"/>
      <c r="L22" s="71"/>
      <c r="M22" s="235"/>
      <c r="N22" s="235"/>
      <c r="O22" s="235"/>
      <c r="P22" s="235"/>
    </row>
    <row r="23" spans="1:16" x14ac:dyDescent="0.25">
      <c r="A23" s="342" t="s">
        <v>42</v>
      </c>
      <c r="B23" s="58" t="s">
        <v>299</v>
      </c>
      <c r="C23" s="343" t="s">
        <v>56</v>
      </c>
      <c r="D23" s="70" t="s">
        <v>45</v>
      </c>
      <c r="E23" s="70" t="s">
        <v>45</v>
      </c>
      <c r="F23" s="343" t="s">
        <v>46</v>
      </c>
      <c r="G23" s="70" t="s">
        <v>46</v>
      </c>
      <c r="H23" s="341">
        <v>3500</v>
      </c>
      <c r="I23" s="71" t="s">
        <v>48</v>
      </c>
      <c r="J23" s="71"/>
      <c r="K23" s="71" t="s">
        <v>21</v>
      </c>
      <c r="L23" s="71"/>
      <c r="M23" s="235"/>
      <c r="N23" s="235"/>
      <c r="O23" s="235"/>
      <c r="P23" s="235"/>
    </row>
    <row r="24" spans="1:16" x14ac:dyDescent="0.25">
      <c r="A24" s="342" t="s">
        <v>42</v>
      </c>
      <c r="B24" s="58" t="s">
        <v>518</v>
      </c>
      <c r="C24" s="343" t="s">
        <v>66</v>
      </c>
      <c r="D24" s="70" t="s">
        <v>45</v>
      </c>
      <c r="E24" s="70" t="s">
        <v>45</v>
      </c>
      <c r="F24" s="343" t="s">
        <v>46</v>
      </c>
      <c r="G24" s="70" t="s">
        <v>46</v>
      </c>
      <c r="H24" s="341">
        <v>800</v>
      </c>
      <c r="I24" s="71" t="s">
        <v>48</v>
      </c>
      <c r="J24" s="71"/>
      <c r="K24" s="71" t="s">
        <v>21</v>
      </c>
      <c r="L24" s="71"/>
      <c r="M24" s="235"/>
      <c r="N24" s="235"/>
      <c r="O24" s="235"/>
      <c r="P24" s="235"/>
    </row>
    <row r="25" spans="1:16" x14ac:dyDescent="0.25">
      <c r="A25" s="342" t="s">
        <v>42</v>
      </c>
      <c r="B25" s="58" t="s">
        <v>181</v>
      </c>
      <c r="C25" s="343" t="s">
        <v>297</v>
      </c>
      <c r="D25" s="70" t="s">
        <v>45</v>
      </c>
      <c r="E25" s="70" t="s">
        <v>45</v>
      </c>
      <c r="F25" s="343" t="s">
        <v>46</v>
      </c>
      <c r="G25" s="70" t="s">
        <v>46</v>
      </c>
      <c r="H25" s="341">
        <v>3095.4</v>
      </c>
      <c r="I25" s="71" t="s">
        <v>48</v>
      </c>
      <c r="J25" s="71" t="s">
        <v>21</v>
      </c>
      <c r="K25" s="71"/>
      <c r="L25" s="71"/>
      <c r="M25" s="748">
        <v>44842</v>
      </c>
      <c r="N25" s="235"/>
      <c r="O25" s="235"/>
      <c r="P25" s="235"/>
    </row>
    <row r="26" spans="1:16" x14ac:dyDescent="0.25">
      <c r="A26" s="342" t="s">
        <v>42</v>
      </c>
      <c r="B26" s="58" t="s">
        <v>1077</v>
      </c>
      <c r="C26" s="343" t="s">
        <v>56</v>
      </c>
      <c r="D26" s="70" t="s">
        <v>45</v>
      </c>
      <c r="E26" s="70" t="s">
        <v>45</v>
      </c>
      <c r="F26" s="343" t="s">
        <v>46</v>
      </c>
      <c r="G26" s="70" t="s">
        <v>46</v>
      </c>
      <c r="H26" s="341">
        <v>1200</v>
      </c>
      <c r="I26" s="71" t="s">
        <v>48</v>
      </c>
      <c r="J26" s="71"/>
      <c r="K26" s="71" t="s">
        <v>21</v>
      </c>
      <c r="L26" s="71"/>
      <c r="M26" s="235"/>
      <c r="N26" s="235"/>
      <c r="O26" s="235"/>
      <c r="P26" s="235"/>
    </row>
    <row r="27" spans="1:16" x14ac:dyDescent="0.25">
      <c r="A27" s="342" t="s">
        <v>42</v>
      </c>
      <c r="B27" s="58" t="s">
        <v>65</v>
      </c>
      <c r="C27" s="343" t="s">
        <v>66</v>
      </c>
      <c r="D27" s="70" t="s">
        <v>269</v>
      </c>
      <c r="E27" s="70" t="s">
        <v>45</v>
      </c>
      <c r="F27" s="343" t="s">
        <v>46</v>
      </c>
      <c r="G27" s="70" t="s">
        <v>188</v>
      </c>
      <c r="H27" s="341">
        <v>2500</v>
      </c>
      <c r="I27" s="71" t="s">
        <v>48</v>
      </c>
      <c r="J27" s="71"/>
      <c r="K27" s="71"/>
      <c r="L27" s="71" t="s">
        <v>473</v>
      </c>
      <c r="M27" s="235"/>
      <c r="N27" s="235"/>
      <c r="O27" s="235"/>
      <c r="P27" s="235"/>
    </row>
    <row r="28" spans="1:16" x14ac:dyDescent="0.25">
      <c r="A28" s="345"/>
      <c r="B28" s="344" t="s">
        <v>1076</v>
      </c>
      <c r="C28" s="112"/>
      <c r="D28" s="70"/>
      <c r="E28" s="70"/>
      <c r="F28" s="343"/>
      <c r="G28" s="70"/>
      <c r="H28" s="341"/>
      <c r="I28" s="71" t="s">
        <v>48</v>
      </c>
      <c r="J28" s="71"/>
      <c r="K28" s="71"/>
      <c r="L28" s="71"/>
      <c r="M28" s="235"/>
      <c r="N28" s="235"/>
      <c r="O28" s="235"/>
      <c r="P28" s="235"/>
    </row>
    <row r="29" spans="1:16" x14ac:dyDescent="0.25">
      <c r="A29" s="342" t="s">
        <v>42</v>
      </c>
      <c r="B29" s="58" t="s">
        <v>50</v>
      </c>
      <c r="C29" s="343" t="s">
        <v>204</v>
      </c>
      <c r="D29" s="70" t="s">
        <v>45</v>
      </c>
      <c r="E29" s="70" t="s">
        <v>45</v>
      </c>
      <c r="F29" s="343" t="s">
        <v>46</v>
      </c>
      <c r="G29" s="70" t="s">
        <v>2056</v>
      </c>
      <c r="H29" s="341">
        <v>500</v>
      </c>
      <c r="I29" s="71" t="s">
        <v>48</v>
      </c>
      <c r="J29" s="71"/>
      <c r="K29" s="71" t="s">
        <v>21</v>
      </c>
      <c r="L29" s="71"/>
      <c r="M29" s="235"/>
      <c r="N29" s="235"/>
      <c r="O29" s="235"/>
      <c r="P29" s="235"/>
    </row>
    <row r="30" spans="1:16" x14ac:dyDescent="0.25">
      <c r="A30" s="342" t="s">
        <v>42</v>
      </c>
      <c r="B30" s="58" t="s">
        <v>1075</v>
      </c>
      <c r="C30" s="343" t="s">
        <v>56</v>
      </c>
      <c r="D30" s="70" t="s">
        <v>45</v>
      </c>
      <c r="E30" s="70" t="s">
        <v>45</v>
      </c>
      <c r="F30" s="343" t="s">
        <v>46</v>
      </c>
      <c r="G30" s="70" t="s">
        <v>2056</v>
      </c>
      <c r="H30" s="341">
        <v>1200</v>
      </c>
      <c r="I30" s="71" t="s">
        <v>48</v>
      </c>
      <c r="J30" s="71"/>
      <c r="K30" s="71" t="s">
        <v>21</v>
      </c>
      <c r="L30" s="71"/>
      <c r="M30" s="235"/>
      <c r="N30" s="235"/>
      <c r="O30" s="235"/>
      <c r="P30" s="235"/>
    </row>
    <row r="31" spans="1:16" x14ac:dyDescent="0.25">
      <c r="A31" s="342" t="s">
        <v>49</v>
      </c>
      <c r="B31" s="58" t="s">
        <v>783</v>
      </c>
      <c r="C31" s="343" t="s">
        <v>46</v>
      </c>
      <c r="D31" s="70" t="s">
        <v>45</v>
      </c>
      <c r="E31" s="70" t="s">
        <v>45</v>
      </c>
      <c r="F31" s="343" t="s">
        <v>46</v>
      </c>
      <c r="G31" s="70" t="s">
        <v>188</v>
      </c>
      <c r="H31" s="341">
        <v>200</v>
      </c>
      <c r="I31" s="71" t="s">
        <v>48</v>
      </c>
      <c r="J31" s="71"/>
      <c r="K31" s="71" t="s">
        <v>21</v>
      </c>
      <c r="L31" s="71"/>
      <c r="M31" s="235"/>
      <c r="N31" s="235"/>
      <c r="O31" s="235"/>
      <c r="P31" s="235"/>
    </row>
    <row r="32" spans="1:16" x14ac:dyDescent="0.25">
      <c r="A32" s="345"/>
      <c r="B32" s="344" t="s">
        <v>1074</v>
      </c>
      <c r="C32" s="112"/>
      <c r="D32" s="70"/>
      <c r="E32" s="70"/>
      <c r="F32" s="343" t="s">
        <v>46</v>
      </c>
      <c r="G32" s="70"/>
      <c r="H32" s="341"/>
      <c r="I32" s="71" t="s">
        <v>48</v>
      </c>
      <c r="J32" s="71"/>
      <c r="K32" s="71"/>
      <c r="L32" s="71"/>
      <c r="M32" s="235"/>
      <c r="N32" s="235"/>
      <c r="O32" s="235"/>
      <c r="P32" s="235"/>
    </row>
    <row r="33" spans="1:16" x14ac:dyDescent="0.25">
      <c r="A33" s="345" t="s">
        <v>49</v>
      </c>
      <c r="B33" s="343" t="s">
        <v>2055</v>
      </c>
      <c r="C33" s="112" t="s">
        <v>297</v>
      </c>
      <c r="D33" s="70" t="s">
        <v>45</v>
      </c>
      <c r="E33" s="70" t="s">
        <v>45</v>
      </c>
      <c r="F33" s="343" t="s">
        <v>46</v>
      </c>
      <c r="G33" s="70" t="s">
        <v>46</v>
      </c>
      <c r="H33" s="341">
        <f>1034.48*2</f>
        <v>2068.96</v>
      </c>
      <c r="I33" s="71" t="s">
        <v>48</v>
      </c>
      <c r="J33" s="71" t="s">
        <v>21</v>
      </c>
      <c r="K33" s="71"/>
      <c r="L33" s="71"/>
      <c r="M33" s="235"/>
      <c r="N33" s="235"/>
      <c r="O33" s="235"/>
      <c r="P33" s="235"/>
    </row>
    <row r="34" spans="1:16" x14ac:dyDescent="0.25">
      <c r="A34" s="342" t="s">
        <v>42</v>
      </c>
      <c r="B34" s="58" t="s">
        <v>1073</v>
      </c>
      <c r="C34" s="343" t="s">
        <v>63</v>
      </c>
      <c r="D34" s="70" t="s">
        <v>45</v>
      </c>
      <c r="E34" s="70" t="s">
        <v>45</v>
      </c>
      <c r="F34" s="343" t="s">
        <v>46</v>
      </c>
      <c r="G34" s="70" t="s">
        <v>46</v>
      </c>
      <c r="H34" s="341">
        <v>400</v>
      </c>
      <c r="I34" s="71" t="s">
        <v>48</v>
      </c>
      <c r="J34" s="71"/>
      <c r="K34" s="71" t="s">
        <v>21</v>
      </c>
      <c r="L34" s="71"/>
      <c r="M34" s="235"/>
      <c r="N34" s="235"/>
      <c r="O34" s="235"/>
      <c r="P34" s="235"/>
    </row>
    <row r="35" spans="1:16" x14ac:dyDescent="0.25">
      <c r="A35" s="342" t="s">
        <v>42</v>
      </c>
      <c r="B35" s="58" t="s">
        <v>723</v>
      </c>
      <c r="C35" s="343" t="s">
        <v>56</v>
      </c>
      <c r="D35" s="70" t="s">
        <v>45</v>
      </c>
      <c r="E35" s="70" t="s">
        <v>45</v>
      </c>
      <c r="F35" s="343" t="s">
        <v>46</v>
      </c>
      <c r="G35" s="70" t="s">
        <v>46</v>
      </c>
      <c r="H35" s="341">
        <v>1200</v>
      </c>
      <c r="I35" s="71" t="s">
        <v>48</v>
      </c>
      <c r="J35" s="71"/>
      <c r="K35" s="71" t="s">
        <v>21</v>
      </c>
      <c r="L35" s="71"/>
      <c r="M35" s="235"/>
      <c r="N35" s="235"/>
      <c r="O35" s="235"/>
      <c r="P35" s="235"/>
    </row>
    <row r="36" spans="1:16" x14ac:dyDescent="0.25">
      <c r="A36" s="342" t="s">
        <v>42</v>
      </c>
      <c r="B36" s="58" t="s">
        <v>374</v>
      </c>
      <c r="C36" s="343" t="s">
        <v>297</v>
      </c>
      <c r="D36" s="70" t="s">
        <v>45</v>
      </c>
      <c r="E36" s="70" t="s">
        <v>45</v>
      </c>
      <c r="F36" s="343" t="s">
        <v>46</v>
      </c>
      <c r="G36" s="70" t="s">
        <v>188</v>
      </c>
      <c r="H36" s="341">
        <v>600</v>
      </c>
      <c r="I36" s="71" t="s">
        <v>48</v>
      </c>
      <c r="J36" s="71"/>
      <c r="K36" s="71" t="s">
        <v>21</v>
      </c>
      <c r="L36" s="71"/>
      <c r="M36" s="235"/>
      <c r="N36" s="235"/>
      <c r="O36" s="235"/>
      <c r="P36" s="235"/>
    </row>
    <row r="37" spans="1:16" x14ac:dyDescent="0.25">
      <c r="A37" s="69" t="s">
        <v>42</v>
      </c>
      <c r="B37" s="58" t="s">
        <v>1072</v>
      </c>
      <c r="C37" s="343" t="s">
        <v>19</v>
      </c>
      <c r="D37" s="70" t="s">
        <v>45</v>
      </c>
      <c r="E37" s="70" t="s">
        <v>45</v>
      </c>
      <c r="F37" s="343" t="s">
        <v>46</v>
      </c>
      <c r="G37" s="70" t="s">
        <v>188</v>
      </c>
      <c r="H37" s="341">
        <v>200</v>
      </c>
      <c r="I37" s="69" t="s">
        <v>48</v>
      </c>
      <c r="J37" s="929"/>
      <c r="K37" s="929"/>
      <c r="L37" s="929"/>
    </row>
    <row r="38" spans="1:16" hidden="1" x14ac:dyDescent="0.25">
      <c r="A38" s="563"/>
      <c r="B38" s="564"/>
      <c r="C38" s="565"/>
      <c r="D38" s="566"/>
      <c r="E38" s="567"/>
      <c r="F38" s="565"/>
      <c r="G38" s="567"/>
      <c r="H38" s="572">
        <f>SUM(H9+H10+H11+H12+H41+H19+H15+H16+H18+H21+H23+H24+H25+H26+H27+H29+H30+H31+H34+H35+H36+H37)</f>
        <v>39056.9</v>
      </c>
      <c r="I38" s="569"/>
      <c r="J38" s="569"/>
      <c r="K38" s="569"/>
      <c r="L38" s="973"/>
    </row>
    <row r="39" spans="1:16" x14ac:dyDescent="0.25">
      <c r="A39" s="563"/>
      <c r="B39" s="564"/>
      <c r="C39" s="565"/>
      <c r="D39" s="566"/>
      <c r="E39" s="567"/>
      <c r="F39" s="565"/>
      <c r="G39" s="567"/>
      <c r="H39" s="969"/>
      <c r="I39" s="569"/>
      <c r="J39" s="569"/>
      <c r="K39" s="569"/>
      <c r="L39" s="973"/>
    </row>
    <row r="40" spans="1:16" x14ac:dyDescent="0.25">
      <c r="A40" s="929"/>
      <c r="B40" s="344" t="s">
        <v>1852</v>
      </c>
      <c r="C40" s="343"/>
      <c r="D40" s="70"/>
      <c r="E40" s="70"/>
      <c r="F40" s="343"/>
      <c r="G40" s="70"/>
      <c r="H40" s="341"/>
      <c r="I40" s="929"/>
      <c r="J40" s="929"/>
      <c r="K40" s="929"/>
      <c r="L40" s="929"/>
    </row>
    <row r="41" spans="1:16" x14ac:dyDescent="0.25">
      <c r="A41" s="342" t="s">
        <v>42</v>
      </c>
      <c r="B41" s="349" t="s">
        <v>2052</v>
      </c>
      <c r="C41" s="343" t="s">
        <v>63</v>
      </c>
      <c r="D41" s="343" t="s">
        <v>45</v>
      </c>
      <c r="E41" s="343" t="s">
        <v>45</v>
      </c>
      <c r="F41" s="343" t="s">
        <v>46</v>
      </c>
      <c r="G41" s="343" t="s">
        <v>46</v>
      </c>
      <c r="H41" s="348">
        <v>500</v>
      </c>
      <c r="I41" s="71" t="s">
        <v>48</v>
      </c>
      <c r="J41" s="342"/>
      <c r="K41" s="342" t="s">
        <v>21</v>
      </c>
      <c r="L41" s="342"/>
    </row>
    <row r="42" spans="1:16" x14ac:dyDescent="0.25">
      <c r="A42" s="929" t="s">
        <v>42</v>
      </c>
      <c r="B42" s="58" t="s">
        <v>2062</v>
      </c>
      <c r="C42" s="343" t="s">
        <v>538</v>
      </c>
      <c r="D42" s="70" t="s">
        <v>45</v>
      </c>
      <c r="E42" s="70" t="s">
        <v>45</v>
      </c>
      <c r="F42" s="343" t="s">
        <v>46</v>
      </c>
      <c r="G42" s="70" t="s">
        <v>46</v>
      </c>
      <c r="H42" s="341">
        <v>3620.68</v>
      </c>
      <c r="I42" s="929" t="s">
        <v>48</v>
      </c>
      <c r="J42" s="929" t="s">
        <v>21</v>
      </c>
      <c r="K42" s="929"/>
      <c r="L42" s="929"/>
      <c r="M42" s="721">
        <v>44842</v>
      </c>
    </row>
    <row r="43" spans="1:16" x14ac:dyDescent="0.25">
      <c r="A43" s="929" t="s">
        <v>42</v>
      </c>
      <c r="B43" s="58" t="s">
        <v>181</v>
      </c>
      <c r="C43" s="343" t="s">
        <v>297</v>
      </c>
      <c r="D43" s="70" t="s">
        <v>45</v>
      </c>
      <c r="E43" s="70" t="s">
        <v>45</v>
      </c>
      <c r="F43" s="343" t="s">
        <v>46</v>
      </c>
      <c r="G43" s="70" t="s">
        <v>46</v>
      </c>
      <c r="H43" s="341">
        <v>3095.4</v>
      </c>
      <c r="I43" s="929" t="s">
        <v>48</v>
      </c>
      <c r="J43" s="929" t="s">
        <v>21</v>
      </c>
      <c r="K43" s="929"/>
      <c r="L43" s="929"/>
      <c r="M43" s="721">
        <v>44842</v>
      </c>
    </row>
    <row r="44" spans="1:16" x14ac:dyDescent="0.25">
      <c r="A44" s="929"/>
      <c r="B44" s="58"/>
      <c r="C44" s="343"/>
      <c r="D44" s="70"/>
      <c r="E44" s="70"/>
      <c r="F44" s="343"/>
      <c r="G44" s="70"/>
      <c r="H44" s="341"/>
      <c r="I44" s="929"/>
      <c r="J44" s="929"/>
      <c r="K44" s="929"/>
      <c r="L44" s="929"/>
    </row>
    <row r="45" spans="1:16" x14ac:dyDescent="0.25">
      <c r="A45" s="929"/>
      <c r="B45" s="344" t="s">
        <v>599</v>
      </c>
      <c r="C45" s="343"/>
      <c r="D45" s="70"/>
      <c r="E45" s="70"/>
      <c r="F45" s="343"/>
      <c r="G45" s="70"/>
      <c r="H45" s="341"/>
      <c r="I45" s="929"/>
      <c r="J45" s="929"/>
      <c r="K45" s="929"/>
      <c r="L45" s="929"/>
    </row>
    <row r="46" spans="1:16" x14ac:dyDescent="0.25">
      <c r="A46" s="929" t="s">
        <v>42</v>
      </c>
      <c r="B46" s="58" t="s">
        <v>2062</v>
      </c>
      <c r="C46" s="343" t="s">
        <v>538</v>
      </c>
      <c r="D46" s="70" t="s">
        <v>45</v>
      </c>
      <c r="E46" s="70" t="s">
        <v>45</v>
      </c>
      <c r="F46" s="343" t="s">
        <v>46</v>
      </c>
      <c r="G46" s="70" t="s">
        <v>46</v>
      </c>
      <c r="H46" s="341">
        <v>3620.68</v>
      </c>
      <c r="I46" s="929" t="s">
        <v>48</v>
      </c>
      <c r="J46" s="929" t="s">
        <v>21</v>
      </c>
      <c r="K46" s="929"/>
      <c r="L46" s="929"/>
      <c r="M46" s="721">
        <v>44842</v>
      </c>
    </row>
    <row r="47" spans="1:16" x14ac:dyDescent="0.25">
      <c r="A47" s="929" t="s">
        <v>42</v>
      </c>
      <c r="B47" s="58" t="s">
        <v>181</v>
      </c>
      <c r="C47" s="343" t="s">
        <v>297</v>
      </c>
      <c r="D47" s="70" t="s">
        <v>45</v>
      </c>
      <c r="E47" s="70" t="s">
        <v>45</v>
      </c>
      <c r="F47" s="343" t="s">
        <v>46</v>
      </c>
      <c r="G47" s="70" t="s">
        <v>46</v>
      </c>
      <c r="H47" s="341">
        <v>3095.4</v>
      </c>
      <c r="I47" s="929" t="s">
        <v>48</v>
      </c>
      <c r="J47" s="929" t="s">
        <v>21</v>
      </c>
      <c r="K47" s="929"/>
      <c r="L47" s="929"/>
      <c r="M47" s="721">
        <v>44842</v>
      </c>
    </row>
    <row r="48" spans="1:16" x14ac:dyDescent="0.25">
      <c r="A48" s="929"/>
      <c r="B48" s="58"/>
      <c r="C48" s="343"/>
      <c r="D48" s="70"/>
      <c r="E48" s="70"/>
      <c r="F48" s="342"/>
      <c r="G48" s="71"/>
      <c r="H48" s="974">
        <f>SUM(H9:H47)</f>
        <v>100583.87999999998</v>
      </c>
      <c r="I48" s="929"/>
      <c r="J48" s="929"/>
      <c r="K48" s="929"/>
      <c r="L48" s="929"/>
    </row>
    <row r="49" spans="1:13" x14ac:dyDescent="0.25">
      <c r="A49" s="1181" t="s">
        <v>73</v>
      </c>
      <c r="B49" s="1182"/>
      <c r="C49" s="1182"/>
      <c r="D49" s="1183"/>
      <c r="E49" s="998" t="s">
        <v>23</v>
      </c>
      <c r="F49" s="998"/>
      <c r="G49" s="998"/>
      <c r="H49" s="998"/>
      <c r="I49" s="998"/>
      <c r="J49" s="998"/>
      <c r="K49" s="998"/>
      <c r="L49" s="999"/>
    </row>
    <row r="50" spans="1:13" x14ac:dyDescent="0.25">
      <c r="A50" s="1184"/>
      <c r="B50" s="1185"/>
      <c r="C50" s="1185"/>
      <c r="D50" s="1186"/>
      <c r="E50" s="1001"/>
      <c r="F50" s="1001"/>
      <c r="G50" s="1001"/>
      <c r="H50" s="1001"/>
      <c r="I50" s="1001"/>
      <c r="J50" s="1001"/>
      <c r="K50" s="1001"/>
      <c r="L50" s="1002"/>
    </row>
    <row r="51" spans="1:13" x14ac:dyDescent="0.25">
      <c r="A51" s="1184"/>
      <c r="B51" s="1185"/>
      <c r="C51" s="1185"/>
      <c r="D51" s="1186"/>
      <c r="E51" s="1001"/>
      <c r="F51" s="1001"/>
      <c r="G51" s="1001"/>
      <c r="H51" s="1001"/>
      <c r="I51" s="1001"/>
      <c r="J51" s="1001"/>
      <c r="K51" s="1001"/>
      <c r="L51" s="1002"/>
    </row>
    <row r="52" spans="1:13" x14ac:dyDescent="0.25">
      <c r="A52" s="1187"/>
      <c r="B52" s="1188"/>
      <c r="C52" s="1188"/>
      <c r="D52" s="1189"/>
      <c r="E52" s="1004"/>
      <c r="F52" s="1004"/>
      <c r="G52" s="1004"/>
      <c r="H52" s="1004"/>
      <c r="I52" s="1004"/>
      <c r="J52" s="1004"/>
      <c r="K52" s="1004"/>
      <c r="L52" s="1005"/>
    </row>
    <row r="53" spans="1:13" x14ac:dyDescent="0.25">
      <c r="A53"/>
      <c r="J53" s="31"/>
      <c r="K53" s="31"/>
      <c r="L53" s="31"/>
      <c r="M53" s="31"/>
    </row>
    <row r="54" spans="1:13" x14ac:dyDescent="0.25">
      <c r="A54"/>
    </row>
    <row r="55" spans="1:13" x14ac:dyDescent="0.25">
      <c r="A55"/>
    </row>
    <row r="56" spans="1:13" x14ac:dyDescent="0.25">
      <c r="A56"/>
    </row>
    <row r="57" spans="1:13" x14ac:dyDescent="0.25">
      <c r="A57"/>
      <c r="J57" s="33"/>
      <c r="K57" s="33"/>
      <c r="L57" s="33"/>
      <c r="M57" s="33"/>
    </row>
    <row r="58" spans="1:13" x14ac:dyDescent="0.25">
      <c r="A58"/>
    </row>
    <row r="59" spans="1:13" x14ac:dyDescent="0.25">
      <c r="A59"/>
    </row>
    <row r="66" spans="1:12" x14ac:dyDescent="0.25">
      <c r="A66" s="10"/>
      <c r="B66" s="10"/>
      <c r="C66" s="11"/>
      <c r="D66" s="11"/>
      <c r="K66" s="13"/>
      <c r="L66" s="11"/>
    </row>
    <row r="67" spans="1:12" x14ac:dyDescent="0.25">
      <c r="A67" s="10"/>
      <c r="B67" s="10"/>
      <c r="C67" s="11"/>
      <c r="D67" s="11"/>
      <c r="K67" s="13"/>
      <c r="L67" s="11"/>
    </row>
    <row r="68" spans="1:12" x14ac:dyDescent="0.25">
      <c r="A68" s="10"/>
      <c r="B68" s="10"/>
      <c r="C68" s="11"/>
      <c r="D68" s="11"/>
      <c r="K68" s="13"/>
      <c r="L68" s="11"/>
    </row>
    <row r="69" spans="1:12" ht="15.75" thickBot="1" x14ac:dyDescent="0.3">
      <c r="A69" s="10"/>
      <c r="B69" s="10"/>
      <c r="C69" s="11"/>
      <c r="D69" s="11"/>
      <c r="K69" s="13"/>
      <c r="L69" s="11"/>
    </row>
    <row r="70" spans="1:12" ht="16.5" thickTop="1" thickBot="1" x14ac:dyDescent="0.3">
      <c r="A70" s="1259" t="s">
        <v>34</v>
      </c>
      <c r="B70" s="1016" t="s">
        <v>35</v>
      </c>
      <c r="C70" s="1148" t="s">
        <v>6</v>
      </c>
      <c r="D70" s="1148" t="s">
        <v>3</v>
      </c>
      <c r="E70" s="1148" t="s">
        <v>4</v>
      </c>
      <c r="F70" s="1148" t="s">
        <v>7</v>
      </c>
      <c r="G70" s="1148" t="s">
        <v>36</v>
      </c>
      <c r="H70" s="1261" t="s">
        <v>75</v>
      </c>
      <c r="I70" s="1016" t="s">
        <v>76</v>
      </c>
      <c r="J70" s="1257" t="s">
        <v>38</v>
      </c>
      <c r="K70" s="1258"/>
      <c r="L70" s="1258"/>
    </row>
    <row r="71" spans="1:12" x14ac:dyDescent="0.25">
      <c r="A71" s="1260"/>
      <c r="B71" s="1017"/>
      <c r="C71" s="1149"/>
      <c r="D71" s="1149"/>
      <c r="E71" s="1149"/>
      <c r="F71" s="1149"/>
      <c r="G71" s="1149"/>
      <c r="H71" s="1262"/>
      <c r="I71" s="1017"/>
      <c r="J71" s="35" t="s">
        <v>11</v>
      </c>
      <c r="K71" s="35" t="s">
        <v>12</v>
      </c>
      <c r="L71" s="36" t="s">
        <v>13</v>
      </c>
    </row>
    <row r="72" spans="1:12" x14ac:dyDescent="0.25">
      <c r="A72" s="219"/>
      <c r="B72" s="353" t="s">
        <v>1082</v>
      </c>
      <c r="C72" s="219"/>
      <c r="D72" s="219"/>
      <c r="E72" s="219"/>
      <c r="F72" s="219"/>
      <c r="G72" s="219"/>
      <c r="H72" s="363"/>
      <c r="I72" s="69" t="s">
        <v>48</v>
      </c>
      <c r="J72" s="219"/>
      <c r="K72" s="219"/>
      <c r="L72" s="219"/>
    </row>
    <row r="73" spans="1:12" x14ac:dyDescent="0.25">
      <c r="A73" s="360" t="s">
        <v>42</v>
      </c>
      <c r="B73" s="360" t="s">
        <v>1090</v>
      </c>
      <c r="C73" s="360" t="s">
        <v>1089</v>
      </c>
      <c r="D73" s="360" t="s">
        <v>272</v>
      </c>
      <c r="E73" s="360" t="s">
        <v>45</v>
      </c>
      <c r="F73" s="360" t="s">
        <v>46</v>
      </c>
      <c r="G73" s="360" t="s">
        <v>188</v>
      </c>
      <c r="H73" s="362">
        <v>1500</v>
      </c>
      <c r="I73" s="69" t="s">
        <v>48</v>
      </c>
      <c r="J73" s="361"/>
      <c r="K73" s="361" t="s">
        <v>21</v>
      </c>
      <c r="L73" s="361"/>
    </row>
    <row r="74" spans="1:12" x14ac:dyDescent="0.25">
      <c r="A74" s="358" t="s">
        <v>42</v>
      </c>
      <c r="B74" s="358" t="s">
        <v>86</v>
      </c>
      <c r="C74" s="358" t="s">
        <v>19</v>
      </c>
      <c r="D74" s="358" t="s">
        <v>116</v>
      </c>
      <c r="E74" s="358" t="s">
        <v>2063</v>
      </c>
      <c r="F74" s="358" t="s">
        <v>2064</v>
      </c>
      <c r="G74" s="358" t="s">
        <v>2065</v>
      </c>
      <c r="H74" s="359">
        <v>800</v>
      </c>
      <c r="I74" s="69" t="s">
        <v>48</v>
      </c>
      <c r="J74" s="342"/>
      <c r="K74" s="361" t="s">
        <v>21</v>
      </c>
      <c r="L74" s="342"/>
    </row>
    <row r="75" spans="1:12" x14ac:dyDescent="0.25">
      <c r="A75" s="358" t="s">
        <v>42</v>
      </c>
      <c r="B75" s="358" t="s">
        <v>79</v>
      </c>
      <c r="C75" s="358" t="s">
        <v>63</v>
      </c>
      <c r="D75" s="358" t="s">
        <v>80</v>
      </c>
      <c r="E75" s="358" t="s">
        <v>45</v>
      </c>
      <c r="F75" s="358" t="s">
        <v>2066</v>
      </c>
      <c r="G75" s="358" t="s">
        <v>2067</v>
      </c>
      <c r="H75" s="359">
        <v>200</v>
      </c>
      <c r="I75" s="69" t="s">
        <v>48</v>
      </c>
      <c r="J75" s="342"/>
      <c r="K75" s="361" t="s">
        <v>21</v>
      </c>
      <c r="L75" s="342"/>
    </row>
    <row r="76" spans="1:12" x14ac:dyDescent="0.25">
      <c r="A76" s="358" t="s">
        <v>42</v>
      </c>
      <c r="B76" s="358" t="s">
        <v>82</v>
      </c>
      <c r="C76" s="358" t="s">
        <v>63</v>
      </c>
      <c r="D76" s="358" t="s">
        <v>324</v>
      </c>
      <c r="E76" s="358" t="s">
        <v>45</v>
      </c>
      <c r="F76" s="358" t="s">
        <v>46</v>
      </c>
      <c r="G76" s="358"/>
      <c r="H76" s="359">
        <v>150</v>
      </c>
      <c r="I76" s="69" t="s">
        <v>48</v>
      </c>
      <c r="J76" s="342"/>
      <c r="K76" s="361" t="s">
        <v>21</v>
      </c>
      <c r="L76" s="342"/>
    </row>
    <row r="77" spans="1:12" x14ac:dyDescent="0.25">
      <c r="A77" s="358" t="s">
        <v>42</v>
      </c>
      <c r="B77" s="358" t="s">
        <v>2068</v>
      </c>
      <c r="C77" s="358" t="s">
        <v>155</v>
      </c>
      <c r="D77" s="358" t="s">
        <v>468</v>
      </c>
      <c r="E77" s="358" t="s">
        <v>45</v>
      </c>
      <c r="F77" s="358" t="s">
        <v>2089</v>
      </c>
      <c r="G77" s="358" t="s">
        <v>46</v>
      </c>
      <c r="H77" s="359">
        <v>1200</v>
      </c>
      <c r="I77" s="69" t="s">
        <v>48</v>
      </c>
      <c r="J77" s="342"/>
      <c r="K77" s="361" t="s">
        <v>21</v>
      </c>
      <c r="L77" s="342"/>
    </row>
    <row r="78" spans="1:12" x14ac:dyDescent="0.25">
      <c r="A78" s="358" t="s">
        <v>42</v>
      </c>
      <c r="B78" s="358" t="s">
        <v>79</v>
      </c>
      <c r="C78" s="358" t="s">
        <v>63</v>
      </c>
      <c r="D78" s="358" t="s">
        <v>116</v>
      </c>
      <c r="E78" s="358" t="s">
        <v>2083</v>
      </c>
      <c r="F78" s="358" t="s">
        <v>2084</v>
      </c>
      <c r="G78" s="358" t="s">
        <v>2085</v>
      </c>
      <c r="H78" s="359">
        <v>400</v>
      </c>
      <c r="I78" s="929" t="s">
        <v>48</v>
      </c>
      <c r="J78" s="342"/>
      <c r="K78" s="361"/>
      <c r="L78" s="342" t="s">
        <v>21</v>
      </c>
    </row>
    <row r="79" spans="1:12" x14ac:dyDescent="0.25">
      <c r="A79" s="358" t="s">
        <v>42</v>
      </c>
      <c r="B79" s="358" t="s">
        <v>82</v>
      </c>
      <c r="C79" s="358" t="s">
        <v>63</v>
      </c>
      <c r="D79" s="358" t="s">
        <v>103</v>
      </c>
      <c r="E79" s="358"/>
      <c r="F79" s="358" t="s">
        <v>2086</v>
      </c>
      <c r="G79" s="358" t="s">
        <v>2087</v>
      </c>
      <c r="H79" s="359">
        <v>150</v>
      </c>
      <c r="I79" s="929" t="s">
        <v>48</v>
      </c>
      <c r="J79" s="342"/>
      <c r="K79" s="361" t="s">
        <v>21</v>
      </c>
      <c r="L79" s="342"/>
    </row>
    <row r="80" spans="1:12" x14ac:dyDescent="0.25">
      <c r="A80" s="358" t="s">
        <v>42</v>
      </c>
      <c r="B80" s="358" t="s">
        <v>84</v>
      </c>
      <c r="C80" s="358" t="s">
        <v>63</v>
      </c>
      <c r="D80" s="358" t="s">
        <v>2088</v>
      </c>
      <c r="E80" s="358" t="s">
        <v>45</v>
      </c>
      <c r="F80" s="975">
        <v>202109000864</v>
      </c>
      <c r="G80" s="358" t="s">
        <v>46</v>
      </c>
      <c r="H80" s="359">
        <v>100</v>
      </c>
      <c r="I80" s="929"/>
      <c r="J80" s="342"/>
      <c r="K80" s="361" t="s">
        <v>21</v>
      </c>
      <c r="L80" s="342"/>
    </row>
    <row r="81" spans="1:13" x14ac:dyDescent="0.25">
      <c r="A81" s="358" t="s">
        <v>42</v>
      </c>
      <c r="B81" s="358" t="s">
        <v>89</v>
      </c>
      <c r="C81" s="358" t="s">
        <v>63</v>
      </c>
      <c r="D81" s="358" t="s">
        <v>45</v>
      </c>
      <c r="E81" s="358" t="s">
        <v>45</v>
      </c>
      <c r="F81" s="358" t="s">
        <v>46</v>
      </c>
      <c r="G81" s="358" t="s">
        <v>2069</v>
      </c>
      <c r="H81" s="359">
        <v>150</v>
      </c>
      <c r="I81" s="69" t="s">
        <v>48</v>
      </c>
      <c r="J81" s="342"/>
      <c r="K81" s="361" t="s">
        <v>21</v>
      </c>
      <c r="L81" s="342"/>
    </row>
    <row r="82" spans="1:13" x14ac:dyDescent="0.25">
      <c r="A82" s="68"/>
      <c r="B82" s="356" t="s">
        <v>178</v>
      </c>
      <c r="C82" s="68"/>
      <c r="D82" s="68"/>
      <c r="E82" s="68"/>
      <c r="F82" s="68"/>
      <c r="G82" s="68"/>
      <c r="H82" s="54"/>
      <c r="I82" s="69" t="s">
        <v>48</v>
      </c>
      <c r="J82" s="929"/>
      <c r="K82" s="929"/>
      <c r="L82" s="929"/>
    </row>
    <row r="83" spans="1:13" x14ac:dyDescent="0.25">
      <c r="A83" s="58" t="s">
        <v>42</v>
      </c>
      <c r="B83" s="58" t="s">
        <v>86</v>
      </c>
      <c r="C83" s="58" t="s">
        <v>63</v>
      </c>
      <c r="D83" s="58" t="s">
        <v>338</v>
      </c>
      <c r="E83" s="58" t="s">
        <v>45</v>
      </c>
      <c r="F83" s="58" t="s">
        <v>2070</v>
      </c>
      <c r="G83" s="58" t="s">
        <v>2071</v>
      </c>
      <c r="H83" s="355">
        <v>800</v>
      </c>
      <c r="I83" s="69" t="s">
        <v>48</v>
      </c>
      <c r="J83" s="342"/>
      <c r="K83" s="342"/>
      <c r="L83" s="342" t="s">
        <v>949</v>
      </c>
    </row>
    <row r="84" spans="1:13" x14ac:dyDescent="0.25">
      <c r="A84" s="58" t="s">
        <v>42</v>
      </c>
      <c r="B84" s="58" t="s">
        <v>79</v>
      </c>
      <c r="C84" s="58" t="s">
        <v>19</v>
      </c>
      <c r="D84" s="58" t="s">
        <v>116</v>
      </c>
      <c r="E84" s="58" t="s">
        <v>2072</v>
      </c>
      <c r="F84" s="58" t="s">
        <v>2073</v>
      </c>
      <c r="G84" s="58" t="s">
        <v>2074</v>
      </c>
      <c r="H84" s="355">
        <v>200</v>
      </c>
      <c r="I84" s="69" t="s">
        <v>48</v>
      </c>
      <c r="J84" s="342"/>
      <c r="K84" s="342"/>
      <c r="L84" s="342" t="s">
        <v>949</v>
      </c>
    </row>
    <row r="85" spans="1:13" x14ac:dyDescent="0.25">
      <c r="A85" s="58" t="s">
        <v>42</v>
      </c>
      <c r="B85" s="58" t="s">
        <v>258</v>
      </c>
      <c r="C85" s="58" t="s">
        <v>63</v>
      </c>
      <c r="D85" s="58" t="s">
        <v>102</v>
      </c>
      <c r="E85" s="58" t="s">
        <v>2075</v>
      </c>
      <c r="F85" s="58" t="s">
        <v>46</v>
      </c>
      <c r="G85" s="58" t="s">
        <v>2076</v>
      </c>
      <c r="H85" s="355">
        <v>800</v>
      </c>
      <c r="I85" s="71" t="s">
        <v>48</v>
      </c>
      <c r="J85" s="342"/>
      <c r="K85" s="342"/>
      <c r="L85" s="342" t="s">
        <v>949</v>
      </c>
    </row>
    <row r="86" spans="1:13" x14ac:dyDescent="0.25">
      <c r="A86" s="58" t="s">
        <v>42</v>
      </c>
      <c r="B86" s="58" t="s">
        <v>82</v>
      </c>
      <c r="C86" s="58" t="s">
        <v>63</v>
      </c>
      <c r="D86" s="58" t="s">
        <v>103</v>
      </c>
      <c r="E86" s="58" t="s">
        <v>45</v>
      </c>
      <c r="F86" s="58" t="s">
        <v>2077</v>
      </c>
      <c r="G86" s="58" t="s">
        <v>2078</v>
      </c>
      <c r="H86" s="355">
        <v>150</v>
      </c>
      <c r="I86" s="71" t="s">
        <v>48</v>
      </c>
      <c r="J86" s="342"/>
      <c r="K86" s="342"/>
      <c r="L86" s="342" t="s">
        <v>949</v>
      </c>
    </row>
    <row r="87" spans="1:13" x14ac:dyDescent="0.25">
      <c r="A87" s="58" t="s">
        <v>42</v>
      </c>
      <c r="B87" s="58" t="s">
        <v>246</v>
      </c>
      <c r="C87" s="58" t="s">
        <v>63</v>
      </c>
      <c r="D87" s="58" t="s">
        <v>2079</v>
      </c>
      <c r="E87" s="58" t="s">
        <v>2080</v>
      </c>
      <c r="F87" s="58" t="s">
        <v>2082</v>
      </c>
      <c r="G87" s="58" t="s">
        <v>46</v>
      </c>
      <c r="H87" s="355">
        <v>600</v>
      </c>
      <c r="I87" s="71" t="s">
        <v>48</v>
      </c>
      <c r="J87" s="342" t="s">
        <v>21</v>
      </c>
      <c r="K87" s="342"/>
      <c r="L87" s="342"/>
      <c r="M87" t="s">
        <v>2081</v>
      </c>
    </row>
    <row r="88" spans="1:13" x14ac:dyDescent="0.25">
      <c r="A88" s="58" t="s">
        <v>42</v>
      </c>
      <c r="B88" s="58" t="s">
        <v>86</v>
      </c>
      <c r="C88" s="58" t="s">
        <v>63</v>
      </c>
      <c r="D88" s="58" t="s">
        <v>386</v>
      </c>
      <c r="E88" s="58" t="s">
        <v>45</v>
      </c>
      <c r="F88" s="58" t="s">
        <v>46</v>
      </c>
      <c r="G88" s="58" t="s">
        <v>188</v>
      </c>
      <c r="H88" s="355">
        <v>800</v>
      </c>
      <c r="I88" s="71" t="s">
        <v>48</v>
      </c>
      <c r="J88" s="342"/>
      <c r="K88" s="342"/>
      <c r="L88" s="342" t="s">
        <v>949</v>
      </c>
    </row>
    <row r="89" spans="1:13" x14ac:dyDescent="0.25">
      <c r="A89" s="68"/>
      <c r="B89" s="357" t="s">
        <v>1078</v>
      </c>
      <c r="C89" s="68"/>
      <c r="D89" s="68"/>
      <c r="E89" s="68"/>
      <c r="F89" s="68"/>
      <c r="G89" s="42"/>
      <c r="H89" s="43"/>
      <c r="I89" s="71" t="s">
        <v>48</v>
      </c>
      <c r="J89" s="71"/>
      <c r="K89" s="71"/>
      <c r="L89" s="71"/>
    </row>
    <row r="90" spans="1:13" x14ac:dyDescent="0.25">
      <c r="A90" s="58" t="s">
        <v>42</v>
      </c>
      <c r="B90" s="58" t="s">
        <v>79</v>
      </c>
      <c r="C90" s="58" t="s">
        <v>63</v>
      </c>
      <c r="D90" s="58" t="s">
        <v>80</v>
      </c>
      <c r="E90" s="58" t="s">
        <v>45</v>
      </c>
      <c r="F90" s="58" t="s">
        <v>46</v>
      </c>
      <c r="G90" s="58" t="s">
        <v>303</v>
      </c>
      <c r="H90" s="355">
        <v>0</v>
      </c>
      <c r="I90" s="71" t="s">
        <v>48</v>
      </c>
      <c r="J90" s="342"/>
      <c r="K90" s="342" t="s">
        <v>949</v>
      </c>
      <c r="L90" s="342"/>
    </row>
    <row r="91" spans="1:13" x14ac:dyDescent="0.25">
      <c r="A91" s="58" t="s">
        <v>42</v>
      </c>
      <c r="B91" s="58" t="s">
        <v>82</v>
      </c>
      <c r="C91" s="58" t="s">
        <v>63</v>
      </c>
      <c r="D91" s="58"/>
      <c r="E91" s="58" t="s">
        <v>45</v>
      </c>
      <c r="F91" s="58" t="s">
        <v>46</v>
      </c>
      <c r="G91" s="58" t="s">
        <v>303</v>
      </c>
      <c r="H91" s="355">
        <v>0</v>
      </c>
      <c r="I91" s="71" t="s">
        <v>48</v>
      </c>
      <c r="J91" s="342"/>
      <c r="K91" s="342" t="s">
        <v>949</v>
      </c>
      <c r="L91" s="342"/>
    </row>
    <row r="92" spans="1:13" x14ac:dyDescent="0.25">
      <c r="A92" s="58" t="s">
        <v>42</v>
      </c>
      <c r="B92" s="58" t="s">
        <v>84</v>
      </c>
      <c r="C92" s="58" t="s">
        <v>63</v>
      </c>
      <c r="D92" s="58" t="s">
        <v>386</v>
      </c>
      <c r="E92" s="58" t="s">
        <v>45</v>
      </c>
      <c r="F92" s="58" t="s">
        <v>46</v>
      </c>
      <c r="G92" s="58" t="s">
        <v>303</v>
      </c>
      <c r="H92" s="355">
        <v>0</v>
      </c>
      <c r="I92" s="71" t="s">
        <v>48</v>
      </c>
      <c r="J92" s="342"/>
      <c r="K92" s="342" t="s">
        <v>949</v>
      </c>
      <c r="L92" s="342"/>
    </row>
    <row r="93" spans="1:13" x14ac:dyDescent="0.25">
      <c r="A93" s="58" t="s">
        <v>42</v>
      </c>
      <c r="B93" s="58" t="s">
        <v>86</v>
      </c>
      <c r="C93" s="58" t="s">
        <v>63</v>
      </c>
      <c r="D93" s="58" t="s">
        <v>338</v>
      </c>
      <c r="E93" s="58" t="s">
        <v>45</v>
      </c>
      <c r="F93" s="58" t="s">
        <v>46</v>
      </c>
      <c r="G93" s="58" t="s">
        <v>303</v>
      </c>
      <c r="H93" s="355">
        <v>0</v>
      </c>
      <c r="I93" s="71" t="s">
        <v>48</v>
      </c>
      <c r="J93" s="342"/>
      <c r="K93" s="342" t="s">
        <v>949</v>
      </c>
      <c r="L93" s="342"/>
    </row>
    <row r="94" spans="1:13" x14ac:dyDescent="0.25">
      <c r="A94" s="58" t="s">
        <v>42</v>
      </c>
      <c r="B94" s="58" t="s">
        <v>97</v>
      </c>
      <c r="C94" s="58" t="s">
        <v>63</v>
      </c>
      <c r="D94" s="58" t="s">
        <v>80</v>
      </c>
      <c r="E94" s="58" t="s">
        <v>45</v>
      </c>
      <c r="F94" s="58" t="s">
        <v>46</v>
      </c>
      <c r="G94" s="58" t="s">
        <v>188</v>
      </c>
      <c r="H94" s="355">
        <v>100</v>
      </c>
      <c r="I94" s="71" t="s">
        <v>48</v>
      </c>
      <c r="J94" s="342"/>
      <c r="K94" s="342" t="s">
        <v>949</v>
      </c>
      <c r="L94" s="342"/>
    </row>
    <row r="95" spans="1:13" x14ac:dyDescent="0.25">
      <c r="A95" s="58" t="s">
        <v>42</v>
      </c>
      <c r="B95" s="58" t="s">
        <v>89</v>
      </c>
      <c r="C95" s="58" t="s">
        <v>206</v>
      </c>
      <c r="D95" s="58" t="s">
        <v>45</v>
      </c>
      <c r="E95" s="58" t="s">
        <v>45</v>
      </c>
      <c r="F95" s="58" t="s">
        <v>46</v>
      </c>
      <c r="G95" s="58" t="s">
        <v>303</v>
      </c>
      <c r="H95" s="355">
        <v>0</v>
      </c>
      <c r="I95" s="71" t="s">
        <v>48</v>
      </c>
      <c r="J95" s="342"/>
      <c r="K95" s="342" t="s">
        <v>949</v>
      </c>
      <c r="L95" s="342"/>
    </row>
    <row r="96" spans="1:13" x14ac:dyDescent="0.25">
      <c r="A96" s="68"/>
      <c r="B96" s="356" t="s">
        <v>1076</v>
      </c>
      <c r="C96" s="68"/>
      <c r="D96" s="68"/>
      <c r="E96" s="68"/>
      <c r="F96" s="68"/>
      <c r="G96" s="42"/>
      <c r="H96" s="43"/>
      <c r="I96" s="71" t="s">
        <v>48</v>
      </c>
      <c r="J96" s="71"/>
      <c r="K96" s="71"/>
      <c r="L96" s="71"/>
    </row>
    <row r="97" spans="1:12" x14ac:dyDescent="0.25">
      <c r="A97" s="58" t="s">
        <v>42</v>
      </c>
      <c r="B97" s="58" t="s">
        <v>82</v>
      </c>
      <c r="C97" s="58"/>
      <c r="D97" s="58" t="s">
        <v>45</v>
      </c>
      <c r="E97" s="58" t="s">
        <v>45</v>
      </c>
      <c r="F97" s="58" t="s">
        <v>46</v>
      </c>
      <c r="G97" s="58" t="s">
        <v>188</v>
      </c>
      <c r="H97" s="355">
        <v>150</v>
      </c>
      <c r="I97" s="71" t="s">
        <v>48</v>
      </c>
      <c r="J97" s="342"/>
      <c r="K97" s="342"/>
      <c r="L97" s="342" t="s">
        <v>949</v>
      </c>
    </row>
    <row r="98" spans="1:12" x14ac:dyDescent="0.25">
      <c r="A98" s="58" t="s">
        <v>42</v>
      </c>
      <c r="B98" s="58" t="s">
        <v>84</v>
      </c>
      <c r="C98" s="58"/>
      <c r="D98" s="58" t="s">
        <v>1088</v>
      </c>
      <c r="E98" s="58" t="s">
        <v>45</v>
      </c>
      <c r="F98" s="58" t="s">
        <v>46</v>
      </c>
      <c r="G98" s="58" t="s">
        <v>188</v>
      </c>
      <c r="H98" s="355">
        <v>50</v>
      </c>
      <c r="I98" s="69" t="s">
        <v>48</v>
      </c>
      <c r="J98" s="342"/>
      <c r="K98" s="342"/>
      <c r="L98" s="342" t="s">
        <v>949</v>
      </c>
    </row>
    <row r="99" spans="1:12" x14ac:dyDescent="0.25">
      <c r="A99" s="58" t="s">
        <v>42</v>
      </c>
      <c r="B99" s="58" t="s">
        <v>258</v>
      </c>
      <c r="C99" s="58"/>
      <c r="D99" s="58" t="s">
        <v>116</v>
      </c>
      <c r="E99" s="58" t="s">
        <v>45</v>
      </c>
      <c r="F99" s="58" t="s">
        <v>46</v>
      </c>
      <c r="G99" s="58" t="s">
        <v>188</v>
      </c>
      <c r="H99" s="355">
        <v>800</v>
      </c>
      <c r="I99" s="69" t="s">
        <v>48</v>
      </c>
      <c r="J99" s="342"/>
      <c r="K99" s="342"/>
      <c r="L99" s="342" t="s">
        <v>949</v>
      </c>
    </row>
    <row r="100" spans="1:12" x14ac:dyDescent="0.25">
      <c r="A100" s="68"/>
      <c r="B100" s="356" t="s">
        <v>1074</v>
      </c>
      <c r="C100" s="68"/>
      <c r="D100" s="68"/>
      <c r="E100" s="68"/>
      <c r="F100" s="68"/>
      <c r="G100" s="68"/>
      <c r="H100" s="54"/>
      <c r="I100" s="69" t="s">
        <v>48</v>
      </c>
      <c r="J100" s="929"/>
      <c r="K100" s="929"/>
      <c r="L100" s="929"/>
    </row>
    <row r="101" spans="1:12" x14ac:dyDescent="0.25">
      <c r="A101" s="58" t="s">
        <v>42</v>
      </c>
      <c r="B101" s="58" t="s">
        <v>79</v>
      </c>
      <c r="C101" s="58"/>
      <c r="D101" s="58" t="s">
        <v>45</v>
      </c>
      <c r="E101" s="58" t="s">
        <v>45</v>
      </c>
      <c r="F101" s="58" t="s">
        <v>46</v>
      </c>
      <c r="G101" s="58" t="s">
        <v>188</v>
      </c>
      <c r="H101" s="355">
        <v>200</v>
      </c>
      <c r="I101" s="69" t="s">
        <v>48</v>
      </c>
      <c r="J101" s="342"/>
      <c r="K101" s="342"/>
      <c r="L101" s="342" t="s">
        <v>949</v>
      </c>
    </row>
    <row r="102" spans="1:12" x14ac:dyDescent="0.25">
      <c r="A102" s="58" t="s">
        <v>42</v>
      </c>
      <c r="B102" s="58" t="s">
        <v>84</v>
      </c>
      <c r="C102" s="58"/>
      <c r="D102" s="58" t="s">
        <v>45</v>
      </c>
      <c r="E102" s="58" t="s">
        <v>45</v>
      </c>
      <c r="F102" s="58" t="s">
        <v>46</v>
      </c>
      <c r="G102" s="58" t="s">
        <v>188</v>
      </c>
      <c r="H102" s="355">
        <v>50</v>
      </c>
      <c r="I102" s="69" t="s">
        <v>48</v>
      </c>
      <c r="J102" s="342"/>
      <c r="K102" s="342"/>
      <c r="L102" s="342" t="s">
        <v>949</v>
      </c>
    </row>
    <row r="103" spans="1:12" x14ac:dyDescent="0.25">
      <c r="A103" s="58" t="s">
        <v>42</v>
      </c>
      <c r="B103" s="58" t="s">
        <v>1087</v>
      </c>
      <c r="C103" s="58"/>
      <c r="D103" s="58" t="s">
        <v>272</v>
      </c>
      <c r="E103" s="58" t="s">
        <v>1086</v>
      </c>
      <c r="F103" s="58" t="s">
        <v>46</v>
      </c>
      <c r="G103" s="58" t="s">
        <v>188</v>
      </c>
      <c r="H103" s="355">
        <v>800</v>
      </c>
      <c r="I103" s="69" t="s">
        <v>48</v>
      </c>
      <c r="J103" s="342"/>
      <c r="K103" s="342"/>
      <c r="L103" s="342" t="s">
        <v>949</v>
      </c>
    </row>
    <row r="104" spans="1:12" x14ac:dyDescent="0.25">
      <c r="A104" s="58" t="s">
        <v>42</v>
      </c>
      <c r="B104" s="58" t="s">
        <v>86</v>
      </c>
      <c r="C104" s="58" t="s">
        <v>63</v>
      </c>
      <c r="D104" s="58" t="s">
        <v>1085</v>
      </c>
      <c r="E104" s="58" t="s">
        <v>45</v>
      </c>
      <c r="F104" s="58" t="s">
        <v>46</v>
      </c>
      <c r="G104" s="58" t="s">
        <v>46</v>
      </c>
      <c r="H104" s="355">
        <v>800</v>
      </c>
      <c r="I104" s="69" t="s">
        <v>48</v>
      </c>
      <c r="J104" s="342"/>
      <c r="K104" s="342"/>
      <c r="L104" s="342" t="s">
        <v>949</v>
      </c>
    </row>
    <row r="105" spans="1:12" x14ac:dyDescent="0.25">
      <c r="A105" s="58" t="s">
        <v>49</v>
      </c>
      <c r="B105" s="58" t="s">
        <v>97</v>
      </c>
      <c r="C105" s="58" t="s">
        <v>1084</v>
      </c>
      <c r="D105" s="58" t="s">
        <v>45</v>
      </c>
      <c r="E105" s="58" t="s">
        <v>45</v>
      </c>
      <c r="F105" s="58" t="s">
        <v>46</v>
      </c>
      <c r="G105" s="58" t="s">
        <v>188</v>
      </c>
      <c r="H105" s="355">
        <v>100</v>
      </c>
      <c r="I105" s="69" t="s">
        <v>48</v>
      </c>
      <c r="J105" s="342"/>
      <c r="K105" s="342"/>
      <c r="L105" s="342" t="s">
        <v>949</v>
      </c>
    </row>
    <row r="106" spans="1:12" x14ac:dyDescent="0.25">
      <c r="A106" s="58" t="s">
        <v>42</v>
      </c>
      <c r="B106" s="58" t="s">
        <v>1083</v>
      </c>
      <c r="C106" s="58" t="s">
        <v>204</v>
      </c>
      <c r="D106" s="58" t="s">
        <v>45</v>
      </c>
      <c r="E106" s="58" t="s">
        <v>45</v>
      </c>
      <c r="F106" s="58" t="s">
        <v>46</v>
      </c>
      <c r="G106" s="58" t="s">
        <v>188</v>
      </c>
      <c r="H106" s="355">
        <v>200</v>
      </c>
      <c r="I106" s="69" t="s">
        <v>48</v>
      </c>
      <c r="J106" s="342"/>
      <c r="K106" s="342"/>
      <c r="L106" s="342" t="s">
        <v>949</v>
      </c>
    </row>
    <row r="107" spans="1:12" hidden="1" x14ac:dyDescent="0.25">
      <c r="A107" s="573"/>
      <c r="B107" s="564"/>
      <c r="C107" s="564"/>
      <c r="D107" s="574"/>
      <c r="E107" s="564"/>
      <c r="F107" s="564"/>
      <c r="G107" s="564"/>
      <c r="H107" s="575" t="e">
        <f>H73+H74+H75+H76+H77+H81+H83+H84+H85+H86+H87+H88+H90+H91+H92+H93+H94+H95+H97+H98+H99+H101+H102+H103+#REF!+#REF!+H104+#REF!+H105+H106</f>
        <v>#REF!</v>
      </c>
      <c r="I107" s="569"/>
      <c r="J107" s="568"/>
      <c r="K107" s="568"/>
      <c r="L107" s="977"/>
    </row>
    <row r="108" spans="1:12" x14ac:dyDescent="0.25">
      <c r="A108" s="573"/>
      <c r="B108" s="984" t="s">
        <v>1852</v>
      </c>
      <c r="C108" s="564"/>
      <c r="D108" s="574"/>
      <c r="E108" s="564"/>
      <c r="F108" s="564"/>
      <c r="G108" s="564"/>
      <c r="H108" s="976"/>
      <c r="I108" s="569"/>
      <c r="J108" s="568"/>
      <c r="K108" s="568"/>
      <c r="L108" s="977"/>
    </row>
    <row r="109" spans="1:12" x14ac:dyDescent="0.25">
      <c r="A109" s="58" t="s">
        <v>42</v>
      </c>
      <c r="B109" s="58" t="s">
        <v>79</v>
      </c>
      <c r="C109" s="58" t="s">
        <v>63</v>
      </c>
      <c r="D109" s="58" t="s">
        <v>102</v>
      </c>
      <c r="E109" s="58" t="s">
        <v>2090</v>
      </c>
      <c r="F109" s="58" t="s">
        <v>2091</v>
      </c>
      <c r="G109" s="58" t="s">
        <v>2092</v>
      </c>
      <c r="H109" s="355">
        <v>600</v>
      </c>
      <c r="I109" s="929" t="s">
        <v>48</v>
      </c>
      <c r="J109" s="342"/>
      <c r="K109" s="342" t="s">
        <v>21</v>
      </c>
      <c r="L109" s="342"/>
    </row>
    <row r="110" spans="1:12" x14ac:dyDescent="0.25">
      <c r="A110" s="58" t="s">
        <v>42</v>
      </c>
      <c r="B110" s="58" t="s">
        <v>86</v>
      </c>
      <c r="C110" s="58" t="s">
        <v>63</v>
      </c>
      <c r="D110" s="58" t="s">
        <v>112</v>
      </c>
      <c r="E110" s="58" t="s">
        <v>2093</v>
      </c>
      <c r="F110" s="975">
        <v>940400165378</v>
      </c>
      <c r="G110" s="58" t="s">
        <v>2094</v>
      </c>
      <c r="H110" s="355">
        <v>400</v>
      </c>
      <c r="I110" s="929" t="s">
        <v>48</v>
      </c>
      <c r="J110" s="342"/>
      <c r="K110" s="342" t="s">
        <v>21</v>
      </c>
      <c r="L110" s="342"/>
    </row>
    <row r="111" spans="1:12" x14ac:dyDescent="0.25">
      <c r="A111" s="58" t="s">
        <v>42</v>
      </c>
      <c r="B111" s="58" t="s">
        <v>82</v>
      </c>
      <c r="C111" s="58" t="s">
        <v>63</v>
      </c>
      <c r="D111" s="58" t="s">
        <v>103</v>
      </c>
      <c r="E111" s="58" t="s">
        <v>615</v>
      </c>
      <c r="F111" s="58" t="s">
        <v>2095</v>
      </c>
      <c r="G111" s="58" t="s">
        <v>2096</v>
      </c>
      <c r="H111" s="355">
        <v>150</v>
      </c>
      <c r="I111" s="929" t="s">
        <v>48</v>
      </c>
      <c r="J111" s="342"/>
      <c r="K111" s="342" t="s">
        <v>21</v>
      </c>
      <c r="L111" s="342"/>
    </row>
    <row r="112" spans="1:12" x14ac:dyDescent="0.25">
      <c r="A112" s="58" t="s">
        <v>49</v>
      </c>
      <c r="B112" s="58" t="s">
        <v>97</v>
      </c>
      <c r="C112" s="58" t="s">
        <v>63</v>
      </c>
      <c r="D112" s="58" t="s">
        <v>98</v>
      </c>
      <c r="E112" s="58" t="s">
        <v>45</v>
      </c>
      <c r="F112" s="58" t="s">
        <v>46</v>
      </c>
      <c r="G112" s="58" t="s">
        <v>2097</v>
      </c>
      <c r="H112" s="355">
        <v>100</v>
      </c>
      <c r="I112" s="929" t="s">
        <v>48</v>
      </c>
      <c r="J112" s="342"/>
      <c r="K112" s="342" t="s">
        <v>21</v>
      </c>
      <c r="L112" s="342"/>
    </row>
    <row r="113" spans="1:12" x14ac:dyDescent="0.25">
      <c r="A113" s="58"/>
      <c r="B113" s="58"/>
      <c r="C113" s="58"/>
      <c r="D113" s="58"/>
      <c r="E113" s="58"/>
      <c r="F113" s="58"/>
      <c r="G113" s="58"/>
      <c r="H113" s="839">
        <f>H73+H74+H75+H76+H77+H78+H79+H80+H81+H83+H84+H85+H86+H87+H88+H90+H91+H92+H93+H94+H95+H97+H98+H99+H101+H102+H103+H104+H105+H106+H109+H110+H111+H112</f>
        <v>12500</v>
      </c>
      <c r="I113" s="929"/>
      <c r="J113" s="342"/>
      <c r="K113" s="342"/>
      <c r="L113" s="342"/>
    </row>
    <row r="114" spans="1:12" x14ac:dyDescent="0.25">
      <c r="A114" s="1181" t="s">
        <v>73</v>
      </c>
      <c r="B114" s="1182"/>
      <c r="C114" s="1182"/>
      <c r="D114" s="1183"/>
      <c r="E114" s="998" t="s">
        <v>23</v>
      </c>
      <c r="F114" s="998"/>
      <c r="G114" s="998"/>
      <c r="H114" s="998"/>
      <c r="I114" s="998"/>
      <c r="J114" s="998"/>
      <c r="K114" s="998"/>
      <c r="L114" s="999"/>
    </row>
    <row r="115" spans="1:12" x14ac:dyDescent="0.25">
      <c r="A115" s="1184"/>
      <c r="B115" s="1185"/>
      <c r="C115" s="1185"/>
      <c r="D115" s="1186"/>
      <c r="E115" s="1001"/>
      <c r="F115" s="1001"/>
      <c r="G115" s="1001"/>
      <c r="H115" s="1001"/>
      <c r="I115" s="1001"/>
      <c r="J115" s="1001"/>
      <c r="K115" s="1001"/>
      <c r="L115" s="1002"/>
    </row>
    <row r="116" spans="1:12" x14ac:dyDescent="0.25">
      <c r="A116" s="1184"/>
      <c r="B116" s="1185"/>
      <c r="C116" s="1185"/>
      <c r="D116" s="1186"/>
      <c r="E116" s="1001"/>
      <c r="F116" s="1001"/>
      <c r="G116" s="1001"/>
      <c r="H116" s="1001"/>
      <c r="I116" s="1001"/>
      <c r="J116" s="1001"/>
      <c r="K116" s="1001"/>
      <c r="L116" s="1002"/>
    </row>
    <row r="117" spans="1:12" x14ac:dyDescent="0.25">
      <c r="A117" s="1187"/>
      <c r="B117" s="1188"/>
      <c r="C117" s="1188"/>
      <c r="D117" s="1189"/>
      <c r="E117" s="1004"/>
      <c r="F117" s="1004"/>
      <c r="G117" s="1004"/>
      <c r="H117" s="1004"/>
      <c r="I117" s="1004"/>
      <c r="J117" s="1004"/>
      <c r="K117" s="1004"/>
      <c r="L117" s="1005"/>
    </row>
    <row r="120" spans="1:12" x14ac:dyDescent="0.25">
      <c r="A120"/>
      <c r="J120" s="31"/>
      <c r="K120" s="31"/>
      <c r="L120" s="31"/>
    </row>
    <row r="121" spans="1:12" x14ac:dyDescent="0.25">
      <c r="A121"/>
    </row>
    <row r="122" spans="1:12" x14ac:dyDescent="0.25">
      <c r="A122"/>
    </row>
    <row r="123" spans="1:12" x14ac:dyDescent="0.25">
      <c r="A123"/>
      <c r="B123" t="s">
        <v>606</v>
      </c>
    </row>
    <row r="124" spans="1:12" x14ac:dyDescent="0.25">
      <c r="A124"/>
      <c r="J124" s="33"/>
      <c r="K124" s="33"/>
      <c r="L124" s="33"/>
    </row>
    <row r="125" spans="1:12" x14ac:dyDescent="0.25">
      <c r="A125"/>
    </row>
    <row r="126" spans="1:12" x14ac:dyDescent="0.25">
      <c r="A126"/>
    </row>
    <row r="128" spans="1:12" x14ac:dyDescent="0.25">
      <c r="A128"/>
    </row>
    <row r="129" spans="1:12" x14ac:dyDescent="0.25">
      <c r="A129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027" t="s">
        <v>0</v>
      </c>
      <c r="B140" s="1027" t="s">
        <v>1</v>
      </c>
      <c r="C140" s="1027" t="s">
        <v>3</v>
      </c>
      <c r="D140" s="1027" t="s">
        <v>4</v>
      </c>
      <c r="E140" s="1027" t="s">
        <v>5</v>
      </c>
      <c r="F140" s="1027" t="s">
        <v>6</v>
      </c>
      <c r="G140" s="1027" t="s">
        <v>7</v>
      </c>
      <c r="H140" s="1027" t="s">
        <v>8</v>
      </c>
      <c r="I140" s="1027" t="s">
        <v>9</v>
      </c>
      <c r="J140" s="1027" t="s">
        <v>10</v>
      </c>
      <c r="K140" s="1027"/>
      <c r="L140" s="1027"/>
    </row>
    <row r="141" spans="1:12" x14ac:dyDescent="0.25">
      <c r="A141" s="1027"/>
      <c r="B141" s="1027"/>
      <c r="C141" s="1027"/>
      <c r="D141" s="1027"/>
      <c r="E141" s="1027"/>
      <c r="F141" s="1027"/>
      <c r="G141" s="1027"/>
      <c r="H141" s="1027"/>
      <c r="I141" s="1027"/>
      <c r="J141" s="226" t="s">
        <v>11</v>
      </c>
      <c r="K141" s="226" t="s">
        <v>12</v>
      </c>
      <c r="L141" s="226" t="s">
        <v>13</v>
      </c>
    </row>
    <row r="142" spans="1:12" x14ac:dyDescent="0.25">
      <c r="A142" s="978" t="s">
        <v>1840</v>
      </c>
      <c r="B142" s="978" t="s">
        <v>1841</v>
      </c>
      <c r="C142" s="978" t="s">
        <v>1842</v>
      </c>
      <c r="D142" s="978">
        <v>2003</v>
      </c>
      <c r="E142" s="979" t="s">
        <v>1843</v>
      </c>
      <c r="F142" s="979" t="s">
        <v>115</v>
      </c>
      <c r="G142" s="979" t="s">
        <v>1844</v>
      </c>
      <c r="H142" s="60" t="s">
        <v>48</v>
      </c>
      <c r="I142" s="980">
        <v>2226000</v>
      </c>
      <c r="J142" s="981" t="s">
        <v>21</v>
      </c>
      <c r="K142" s="982"/>
      <c r="L142" s="982"/>
    </row>
    <row r="143" spans="1:12" ht="30" x14ac:dyDescent="0.25">
      <c r="A143" s="978" t="s">
        <v>2098</v>
      </c>
      <c r="B143" s="978" t="s">
        <v>1841</v>
      </c>
      <c r="C143" s="286" t="s">
        <v>17</v>
      </c>
      <c r="D143" s="71">
        <v>2007</v>
      </c>
      <c r="E143" s="331" t="s">
        <v>2099</v>
      </c>
      <c r="F143" s="42" t="s">
        <v>19</v>
      </c>
      <c r="G143" s="42" t="s">
        <v>2100</v>
      </c>
      <c r="H143" s="254" t="s">
        <v>48</v>
      </c>
      <c r="I143" s="355">
        <v>97900</v>
      </c>
      <c r="J143" s="981"/>
      <c r="K143" s="981" t="s">
        <v>21</v>
      </c>
      <c r="L143" s="982"/>
    </row>
    <row r="144" spans="1:12" x14ac:dyDescent="0.25">
      <c r="A144" s="60"/>
      <c r="B144" s="60"/>
      <c r="C144" s="60"/>
      <c r="D144" s="60"/>
      <c r="E144" s="540"/>
      <c r="F144" s="540"/>
      <c r="G144" s="540"/>
      <c r="H144" s="60"/>
      <c r="I144" s="983">
        <f>I142+I143</f>
        <v>2323900</v>
      </c>
      <c r="J144" s="5"/>
      <c r="K144" s="541"/>
      <c r="L144" s="541"/>
    </row>
    <row r="145" spans="1:12" x14ac:dyDescent="0.25">
      <c r="A145" s="1029" t="s">
        <v>22</v>
      </c>
      <c r="B145" s="1030"/>
      <c r="C145" s="1030"/>
      <c r="D145" s="1030"/>
      <c r="E145" s="1031"/>
      <c r="F145" s="1038" t="s">
        <v>23</v>
      </c>
      <c r="G145" s="1039"/>
      <c r="H145" s="1039"/>
      <c r="I145" s="1039"/>
      <c r="J145" s="1039"/>
      <c r="K145" s="1039"/>
      <c r="L145" s="1040"/>
    </row>
    <row r="146" spans="1:12" x14ac:dyDescent="0.25">
      <c r="A146" s="1032"/>
      <c r="B146" s="1033"/>
      <c r="C146" s="1033"/>
      <c r="D146" s="1033"/>
      <c r="E146" s="1034"/>
      <c r="F146" s="1041"/>
      <c r="G146" s="1042"/>
      <c r="H146" s="1042"/>
      <c r="I146" s="1042"/>
      <c r="J146" s="1042"/>
      <c r="K146" s="1042"/>
      <c r="L146" s="1043"/>
    </row>
    <row r="147" spans="1:12" x14ac:dyDescent="0.25">
      <c r="A147" s="1032"/>
      <c r="B147" s="1033"/>
      <c r="C147" s="1033"/>
      <c r="D147" s="1033"/>
      <c r="E147" s="1034"/>
      <c r="F147" s="1041"/>
      <c r="G147" s="1042"/>
      <c r="H147" s="1042"/>
      <c r="I147" s="1042"/>
      <c r="J147" s="1042"/>
      <c r="K147" s="1042"/>
      <c r="L147" s="1043"/>
    </row>
    <row r="148" spans="1:12" x14ac:dyDescent="0.25">
      <c r="A148" s="1035"/>
      <c r="B148" s="1036"/>
      <c r="C148" s="1036"/>
      <c r="D148" s="1036"/>
      <c r="E148" s="1037"/>
      <c r="F148" s="1044"/>
      <c r="G148" s="1045"/>
      <c r="H148" s="1045"/>
      <c r="I148" s="1045"/>
      <c r="J148" s="1045"/>
      <c r="K148" s="1045"/>
      <c r="L148" s="1046"/>
    </row>
    <row r="149" spans="1:12" x14ac:dyDescent="0.25">
      <c r="A149"/>
      <c r="H149"/>
    </row>
    <row r="150" spans="1:12" x14ac:dyDescent="0.25">
      <c r="A150"/>
      <c r="H150"/>
    </row>
    <row r="151" spans="1:12" x14ac:dyDescent="0.25">
      <c r="A151"/>
      <c r="H151"/>
    </row>
    <row r="152" spans="1:12" x14ac:dyDescent="0.25">
      <c r="A152"/>
      <c r="H152"/>
    </row>
    <row r="153" spans="1:12" x14ac:dyDescent="0.25">
      <c r="A153" s="1064" t="s">
        <v>191</v>
      </c>
      <c r="B153" s="1064"/>
      <c r="C153" s="1064"/>
      <c r="D153" s="1064"/>
      <c r="E153" s="8" t="s">
        <v>25</v>
      </c>
      <c r="F153" s="1"/>
      <c r="G153" s="1"/>
      <c r="H153" s="1"/>
      <c r="I153" s="7" t="s">
        <v>26</v>
      </c>
      <c r="J153" s="1"/>
      <c r="K153" s="1"/>
    </row>
    <row r="154" spans="1:12" x14ac:dyDescent="0.25">
      <c r="A154" s="1028" t="s">
        <v>2140</v>
      </c>
      <c r="B154" s="1028"/>
      <c r="C154" s="1028"/>
      <c r="D154" s="1028"/>
      <c r="E154" s="8" t="s">
        <v>28</v>
      </c>
      <c r="F154" s="1"/>
      <c r="G154" s="1"/>
      <c r="H154" s="1"/>
      <c r="I154" s="9" t="s">
        <v>193</v>
      </c>
      <c r="J154" s="1"/>
      <c r="K154" s="1"/>
    </row>
    <row r="155" spans="1:12" x14ac:dyDescent="0.25">
      <c r="A155" s="1028" t="s">
        <v>33</v>
      </c>
      <c r="B155" s="1028"/>
      <c r="C155" s="1028"/>
      <c r="D155" s="1028"/>
      <c r="E155" s="8" t="s">
        <v>31</v>
      </c>
      <c r="F155" s="1"/>
      <c r="G155" s="1"/>
      <c r="H155" s="1"/>
      <c r="I155" s="9" t="s">
        <v>30</v>
      </c>
      <c r="J155" s="1"/>
      <c r="K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</sheetData>
  <mergeCells count="39">
    <mergeCell ref="A145:E148"/>
    <mergeCell ref="F145:L148"/>
    <mergeCell ref="A153:D153"/>
    <mergeCell ref="A154:D154"/>
    <mergeCell ref="A155:D155"/>
    <mergeCell ref="F140:F141"/>
    <mergeCell ref="G140:G141"/>
    <mergeCell ref="H140:H141"/>
    <mergeCell ref="I140:I141"/>
    <mergeCell ref="J140:L140"/>
    <mergeCell ref="A140:A141"/>
    <mergeCell ref="B140:B141"/>
    <mergeCell ref="C140:C141"/>
    <mergeCell ref="D140:D141"/>
    <mergeCell ref="E140:E141"/>
    <mergeCell ref="G70:G71"/>
    <mergeCell ref="I70:I71"/>
    <mergeCell ref="A114:D117"/>
    <mergeCell ref="E114:L117"/>
    <mergeCell ref="J70:L70"/>
    <mergeCell ref="A70:A71"/>
    <mergeCell ref="B70:B71"/>
    <mergeCell ref="C70:C71"/>
    <mergeCell ref="D70:D71"/>
    <mergeCell ref="E70:E71"/>
    <mergeCell ref="F70:F71"/>
    <mergeCell ref="H70:H71"/>
    <mergeCell ref="G6:G7"/>
    <mergeCell ref="H6:H7"/>
    <mergeCell ref="A49:D52"/>
    <mergeCell ref="E49:L52"/>
    <mergeCell ref="I6:I7"/>
    <mergeCell ref="J6:L6"/>
    <mergeCell ref="A6:A7"/>
    <mergeCell ref="B6:B7"/>
    <mergeCell ref="C6:C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2"/>
  <sheetViews>
    <sheetView topLeftCell="A22" zoomScale="82" zoomScaleNormal="82" workbookViewId="0">
      <selection activeCell="O66" sqref="O66"/>
    </sheetView>
  </sheetViews>
  <sheetFormatPr baseColWidth="10" defaultRowHeight="15" x14ac:dyDescent="0.25"/>
  <cols>
    <col min="2" max="2" width="12.42578125" customWidth="1"/>
    <col min="3" max="3" width="32.7109375" customWidth="1"/>
    <col min="4" max="4" width="16.5703125" customWidth="1"/>
    <col min="5" max="5" width="15.7109375" customWidth="1"/>
    <col min="6" max="6" width="14.85546875" customWidth="1"/>
    <col min="7" max="7" width="15.42578125" customWidth="1"/>
    <col min="8" max="8" width="11.28515625" customWidth="1"/>
    <col min="9" max="9" width="14.85546875" customWidth="1"/>
    <col min="10" max="10" width="27.42578125" bestFit="1" customWidth="1"/>
    <col min="11" max="11" width="7.85546875" customWidth="1"/>
    <col min="12" max="12" width="7.140625" customWidth="1"/>
    <col min="13" max="13" width="6" customWidth="1"/>
    <col min="16" max="16" width="13.85546875" customWidth="1"/>
  </cols>
  <sheetData>
    <row r="2" spans="1:15" ht="15.75" thickBot="1" x14ac:dyDescent="0.3"/>
    <row r="3" spans="1:15" x14ac:dyDescent="0.25">
      <c r="N3" s="1018" t="s">
        <v>1845</v>
      </c>
      <c r="O3" s="1019"/>
    </row>
    <row r="4" spans="1:15" ht="15.75" thickBot="1" x14ac:dyDescent="0.3">
      <c r="N4" s="1112">
        <f>I58+I101</f>
        <v>157083.53999999998</v>
      </c>
      <c r="O4" s="1113"/>
    </row>
    <row r="5" spans="1:15" x14ac:dyDescent="0.25">
      <c r="B5" s="84"/>
      <c r="C5" s="84"/>
      <c r="D5" s="85"/>
      <c r="E5" s="85"/>
      <c r="F5" s="86"/>
      <c r="G5" s="86"/>
      <c r="H5" s="86"/>
      <c r="I5" s="87"/>
      <c r="J5" s="86"/>
      <c r="K5" s="86"/>
      <c r="L5" s="86"/>
      <c r="M5" s="85"/>
    </row>
    <row r="6" spans="1:15" x14ac:dyDescent="0.25">
      <c r="B6" s="84"/>
      <c r="C6" s="84"/>
      <c r="D6" s="85"/>
      <c r="E6" s="85"/>
      <c r="F6" s="86"/>
      <c r="G6" s="86"/>
      <c r="H6" s="86"/>
      <c r="I6" s="87"/>
      <c r="J6" s="86"/>
      <c r="K6" s="86"/>
      <c r="L6" s="86"/>
      <c r="M6" s="85"/>
    </row>
    <row r="7" spans="1:15" x14ac:dyDescent="0.25">
      <c r="B7" s="84"/>
      <c r="C7" s="84"/>
      <c r="D7" s="85"/>
      <c r="E7" s="85"/>
      <c r="F7" s="86"/>
      <c r="G7" s="86"/>
      <c r="H7" s="86"/>
      <c r="I7" s="87"/>
      <c r="J7" s="86"/>
      <c r="K7" s="86"/>
      <c r="L7" s="86"/>
      <c r="M7" s="85"/>
    </row>
    <row r="8" spans="1:15" ht="15.75" thickBot="1" x14ac:dyDescent="0.3">
      <c r="B8" s="84"/>
      <c r="C8" s="84"/>
      <c r="D8" s="85"/>
      <c r="E8" s="85"/>
      <c r="F8" s="86"/>
      <c r="G8" s="86"/>
      <c r="H8" s="86"/>
      <c r="I8" s="87"/>
      <c r="J8" s="86"/>
      <c r="K8" s="86"/>
      <c r="L8" s="86"/>
      <c r="M8" s="85"/>
    </row>
    <row r="9" spans="1:15" ht="16.5" thickTop="1" thickBot="1" x14ac:dyDescent="0.3">
      <c r="B9" s="1014" t="s">
        <v>242</v>
      </c>
      <c r="C9" s="1016" t="s">
        <v>35</v>
      </c>
      <c r="D9" s="1016" t="s">
        <v>6</v>
      </c>
      <c r="E9" s="1016" t="s">
        <v>3</v>
      </c>
      <c r="F9" s="1016" t="s">
        <v>4</v>
      </c>
      <c r="G9" s="1016" t="s">
        <v>7</v>
      </c>
      <c r="H9" s="1016" t="s">
        <v>36</v>
      </c>
      <c r="I9" s="1007" t="s">
        <v>37</v>
      </c>
      <c r="J9" s="1071" t="s">
        <v>8</v>
      </c>
      <c r="K9" s="1025" t="s">
        <v>38</v>
      </c>
      <c r="L9" s="1026"/>
      <c r="M9" s="1256"/>
    </row>
    <row r="10" spans="1:15" ht="25.5" customHeight="1" x14ac:dyDescent="0.25">
      <c r="B10" s="1015"/>
      <c r="C10" s="1017"/>
      <c r="D10" s="1017"/>
      <c r="E10" s="1017"/>
      <c r="F10" s="1017"/>
      <c r="G10" s="1017"/>
      <c r="H10" s="1017"/>
      <c r="I10" s="1008"/>
      <c r="J10" s="1072"/>
      <c r="K10" s="88" t="s">
        <v>11</v>
      </c>
      <c r="L10" s="88" t="s">
        <v>12</v>
      </c>
      <c r="M10" s="88" t="s">
        <v>13</v>
      </c>
    </row>
    <row r="11" spans="1:15" x14ac:dyDescent="0.25">
      <c r="B11" s="89"/>
      <c r="C11" s="90" t="s">
        <v>243</v>
      </c>
      <c r="D11" s="86"/>
      <c r="E11" s="89"/>
      <c r="F11" s="89"/>
      <c r="G11" s="89"/>
      <c r="H11" s="89"/>
      <c r="I11" s="91"/>
      <c r="J11" s="89"/>
      <c r="K11" s="89"/>
      <c r="L11" s="89"/>
      <c r="M11" s="89"/>
    </row>
    <row r="12" spans="1:15" x14ac:dyDescent="0.25">
      <c r="B12" s="92" t="s">
        <v>42</v>
      </c>
      <c r="C12" s="94" t="s">
        <v>246</v>
      </c>
      <c r="D12" s="94" t="s">
        <v>63</v>
      </c>
      <c r="E12" s="94" t="s">
        <v>205</v>
      </c>
      <c r="F12" s="94" t="s">
        <v>247</v>
      </c>
      <c r="G12" s="92" t="s">
        <v>46</v>
      </c>
      <c r="H12" s="92"/>
      <c r="I12" s="95">
        <v>250</v>
      </c>
      <c r="J12" s="96" t="s">
        <v>48</v>
      </c>
      <c r="K12" s="92"/>
      <c r="L12" s="92" t="s">
        <v>21</v>
      </c>
      <c r="M12" s="92"/>
    </row>
    <row r="13" spans="1:15" x14ac:dyDescent="0.25">
      <c r="B13" s="92" t="s">
        <v>42</v>
      </c>
      <c r="C13" s="93" t="s">
        <v>248</v>
      </c>
      <c r="D13" s="94" t="s">
        <v>212</v>
      </c>
      <c r="E13" s="94" t="s">
        <v>116</v>
      </c>
      <c r="F13" s="94" t="s">
        <v>45</v>
      </c>
      <c r="G13" s="92" t="s">
        <v>249</v>
      </c>
      <c r="H13" s="92" t="s">
        <v>250</v>
      </c>
      <c r="I13" s="95">
        <v>6950</v>
      </c>
      <c r="J13" s="96" t="s">
        <v>48</v>
      </c>
      <c r="K13" s="92"/>
      <c r="L13" s="92" t="s">
        <v>21</v>
      </c>
      <c r="M13" s="92"/>
    </row>
    <row r="14" spans="1:15" x14ac:dyDescent="0.25">
      <c r="A14" s="734"/>
      <c r="B14" s="92" t="s">
        <v>42</v>
      </c>
      <c r="C14" s="93" t="s">
        <v>248</v>
      </c>
      <c r="D14" s="94" t="s">
        <v>251</v>
      </c>
      <c r="E14" s="94" t="s">
        <v>116</v>
      </c>
      <c r="F14" s="94" t="s">
        <v>45</v>
      </c>
      <c r="G14" s="92" t="s">
        <v>252</v>
      </c>
      <c r="H14" s="92" t="s">
        <v>250</v>
      </c>
      <c r="I14" s="95">
        <v>14320.98</v>
      </c>
      <c r="J14" s="96" t="s">
        <v>48</v>
      </c>
      <c r="K14" s="92"/>
      <c r="L14" s="92" t="s">
        <v>21</v>
      </c>
      <c r="M14" s="92"/>
      <c r="N14" s="721">
        <v>43867</v>
      </c>
    </row>
    <row r="15" spans="1:15" x14ac:dyDescent="0.25">
      <c r="B15" s="92"/>
      <c r="C15" s="90" t="s">
        <v>1963</v>
      </c>
      <c r="D15" s="94"/>
      <c r="E15" s="94"/>
      <c r="F15" s="94"/>
      <c r="G15" s="92"/>
      <c r="H15" s="92"/>
      <c r="I15" s="95"/>
      <c r="J15" s="96"/>
      <c r="K15" s="92"/>
      <c r="L15" s="92"/>
      <c r="M15" s="92"/>
    </row>
    <row r="16" spans="1:15" x14ac:dyDescent="0.25">
      <c r="A16" s="734"/>
      <c r="B16" s="92" t="s">
        <v>42</v>
      </c>
      <c r="C16" s="93" t="s">
        <v>1067</v>
      </c>
      <c r="D16" s="94" t="s">
        <v>63</v>
      </c>
      <c r="E16" s="94" t="s">
        <v>1898</v>
      </c>
      <c r="F16" s="94" t="s">
        <v>1899</v>
      </c>
      <c r="G16" s="92" t="s">
        <v>1900</v>
      </c>
      <c r="H16" s="92" t="s">
        <v>250</v>
      </c>
      <c r="I16" s="693">
        <v>18405.72</v>
      </c>
      <c r="J16" s="96"/>
      <c r="K16" s="92"/>
      <c r="L16" s="92"/>
      <c r="M16" s="92"/>
      <c r="N16" s="721">
        <v>44128</v>
      </c>
    </row>
    <row r="17" spans="1:13" x14ac:dyDescent="0.25">
      <c r="B17" s="92" t="s">
        <v>42</v>
      </c>
      <c r="C17" s="93" t="s">
        <v>82</v>
      </c>
      <c r="D17" s="94" t="s">
        <v>63</v>
      </c>
      <c r="E17" s="94" t="s">
        <v>80</v>
      </c>
      <c r="F17" s="94" t="s">
        <v>260</v>
      </c>
      <c r="G17" s="92" t="s">
        <v>46</v>
      </c>
      <c r="H17" s="92"/>
      <c r="I17" s="95">
        <v>200</v>
      </c>
      <c r="J17" s="96" t="s">
        <v>48</v>
      </c>
      <c r="K17" s="92"/>
      <c r="L17" s="92" t="s">
        <v>21</v>
      </c>
      <c r="M17" s="92"/>
    </row>
    <row r="18" spans="1:13" x14ac:dyDescent="0.25">
      <c r="B18" s="92" t="s">
        <v>42</v>
      </c>
      <c r="C18" s="93" t="s">
        <v>84</v>
      </c>
      <c r="D18" s="94" t="s">
        <v>63</v>
      </c>
      <c r="E18" s="94" t="s">
        <v>80</v>
      </c>
      <c r="F18" s="94" t="s">
        <v>45</v>
      </c>
      <c r="G18" s="92" t="s">
        <v>46</v>
      </c>
      <c r="H18" s="92"/>
      <c r="I18" s="95">
        <v>50</v>
      </c>
      <c r="J18" s="96" t="s">
        <v>48</v>
      </c>
      <c r="K18" s="92"/>
      <c r="L18" s="92" t="s">
        <v>21</v>
      </c>
      <c r="M18" s="92"/>
    </row>
    <row r="19" spans="1:13" x14ac:dyDescent="0.25">
      <c r="B19" s="92" t="s">
        <v>42</v>
      </c>
      <c r="C19" s="93" t="s">
        <v>741</v>
      </c>
      <c r="D19" s="94" t="s">
        <v>63</v>
      </c>
      <c r="E19" s="94" t="s">
        <v>1972</v>
      </c>
      <c r="F19" s="94"/>
      <c r="G19" s="92"/>
      <c r="H19" s="92"/>
      <c r="I19" s="95"/>
      <c r="J19" s="96"/>
      <c r="K19" s="92"/>
      <c r="L19" s="92"/>
      <c r="M19" s="92"/>
    </row>
    <row r="20" spans="1:13" x14ac:dyDescent="0.25">
      <c r="B20" s="92" t="s">
        <v>42</v>
      </c>
      <c r="C20" s="93" t="s">
        <v>741</v>
      </c>
      <c r="D20" s="94" t="s">
        <v>63</v>
      </c>
      <c r="E20" s="94" t="s">
        <v>106</v>
      </c>
      <c r="F20" s="94" t="s">
        <v>1973</v>
      </c>
      <c r="G20" s="92"/>
      <c r="H20" s="92"/>
      <c r="I20" s="95"/>
      <c r="J20" s="96"/>
      <c r="K20" s="92"/>
      <c r="L20" s="92"/>
      <c r="M20" s="92"/>
    </row>
    <row r="21" spans="1:13" x14ac:dyDescent="0.25">
      <c r="B21" s="92" t="s">
        <v>42</v>
      </c>
      <c r="C21" s="93" t="s">
        <v>92</v>
      </c>
      <c r="D21" s="94" t="s">
        <v>66</v>
      </c>
      <c r="E21" s="94" t="s">
        <v>266</v>
      </c>
      <c r="F21" s="94"/>
      <c r="G21" s="92"/>
      <c r="H21" s="92"/>
      <c r="I21" s="693"/>
      <c r="J21" s="96"/>
      <c r="K21" s="1073" t="s">
        <v>303</v>
      </c>
      <c r="L21" s="1074"/>
      <c r="M21" s="1075"/>
    </row>
    <row r="22" spans="1:13" x14ac:dyDescent="0.25">
      <c r="B22" s="92"/>
      <c r="C22" s="740" t="s">
        <v>1967</v>
      </c>
      <c r="D22" s="94"/>
      <c r="E22" s="94"/>
      <c r="F22" s="94"/>
      <c r="G22" s="92"/>
      <c r="H22" s="92"/>
      <c r="I22" s="95"/>
      <c r="J22" s="96"/>
      <c r="K22" s="92"/>
      <c r="L22" s="92"/>
      <c r="M22" s="92"/>
    </row>
    <row r="23" spans="1:13" x14ac:dyDescent="0.25">
      <c r="B23" s="92" t="s">
        <v>42</v>
      </c>
      <c r="C23" s="742" t="s">
        <v>509</v>
      </c>
      <c r="D23" s="94" t="s">
        <v>63</v>
      </c>
      <c r="E23" s="94" t="s">
        <v>80</v>
      </c>
      <c r="F23" s="94"/>
      <c r="G23" s="92" t="s">
        <v>46</v>
      </c>
      <c r="H23" s="92"/>
      <c r="I23" s="743"/>
      <c r="J23" s="96"/>
      <c r="K23" s="1076" t="s">
        <v>1974</v>
      </c>
      <c r="L23" s="1077"/>
      <c r="M23" s="1078"/>
    </row>
    <row r="24" spans="1:13" x14ac:dyDescent="0.25">
      <c r="B24" s="92" t="s">
        <v>42</v>
      </c>
      <c r="C24" s="93" t="s">
        <v>82</v>
      </c>
      <c r="D24" s="94" t="s">
        <v>63</v>
      </c>
      <c r="E24" s="94" t="s">
        <v>80</v>
      </c>
      <c r="F24" s="94"/>
      <c r="G24" s="92" t="s">
        <v>46</v>
      </c>
      <c r="H24" s="92"/>
      <c r="I24" s="743"/>
      <c r="J24" s="96" t="s">
        <v>48</v>
      </c>
      <c r="K24" s="1079"/>
      <c r="L24" s="1080"/>
      <c r="M24" s="1081"/>
    </row>
    <row r="25" spans="1:13" x14ac:dyDescent="0.25">
      <c r="B25" s="92" t="s">
        <v>42</v>
      </c>
      <c r="C25" s="93" t="s">
        <v>84</v>
      </c>
      <c r="D25" s="94" t="s">
        <v>63</v>
      </c>
      <c r="E25" s="94" t="s">
        <v>80</v>
      </c>
      <c r="F25" s="94"/>
      <c r="G25" s="92" t="s">
        <v>46</v>
      </c>
      <c r="H25" s="92"/>
      <c r="I25" s="743"/>
      <c r="J25" s="96" t="s">
        <v>48</v>
      </c>
      <c r="K25" s="1079"/>
      <c r="L25" s="1080"/>
      <c r="M25" s="1081"/>
    </row>
    <row r="26" spans="1:13" x14ac:dyDescent="0.25">
      <c r="A26" s="734"/>
      <c r="B26" s="92" t="s">
        <v>42</v>
      </c>
      <c r="C26" s="93" t="s">
        <v>1971</v>
      </c>
      <c r="D26" s="94" t="s">
        <v>63</v>
      </c>
      <c r="E26" s="94" t="s">
        <v>257</v>
      </c>
      <c r="F26" s="94"/>
      <c r="G26" s="92"/>
      <c r="H26" s="92"/>
      <c r="I26" s="743"/>
      <c r="J26" s="96"/>
      <c r="K26" s="1082"/>
      <c r="L26" s="1083"/>
      <c r="M26" s="1084"/>
    </row>
    <row r="27" spans="1:13" x14ac:dyDescent="0.25">
      <c r="B27" s="92" t="s">
        <v>42</v>
      </c>
      <c r="C27" s="93" t="s">
        <v>89</v>
      </c>
      <c r="D27" s="97" t="s">
        <v>66</v>
      </c>
      <c r="E27" s="94" t="s">
        <v>106</v>
      </c>
      <c r="F27" s="94" t="s">
        <v>45</v>
      </c>
      <c r="G27" s="92" t="s">
        <v>46</v>
      </c>
      <c r="H27" s="92"/>
      <c r="I27" s="95">
        <v>150</v>
      </c>
      <c r="J27" s="96" t="s">
        <v>48</v>
      </c>
      <c r="K27" s="92"/>
      <c r="L27" s="92" t="s">
        <v>21</v>
      </c>
      <c r="M27" s="92"/>
    </row>
    <row r="28" spans="1:13" x14ac:dyDescent="0.25">
      <c r="B28" s="92" t="s">
        <v>42</v>
      </c>
      <c r="C28" s="93" t="s">
        <v>92</v>
      </c>
      <c r="D28" s="97" t="s">
        <v>1066</v>
      </c>
      <c r="E28" s="94" t="s">
        <v>266</v>
      </c>
      <c r="F28" s="94" t="s">
        <v>45</v>
      </c>
      <c r="G28" s="92" t="s">
        <v>46</v>
      </c>
      <c r="H28" s="92"/>
      <c r="I28" s="95"/>
      <c r="J28" s="96"/>
      <c r="K28" s="1073" t="s">
        <v>303</v>
      </c>
      <c r="L28" s="1074"/>
      <c r="M28" s="1075"/>
    </row>
    <row r="29" spans="1:13" x14ac:dyDescent="0.25">
      <c r="B29" s="92"/>
      <c r="C29" s="740" t="s">
        <v>1968</v>
      </c>
      <c r="D29" s="97"/>
      <c r="E29" s="94"/>
      <c r="F29" s="94"/>
      <c r="G29" s="92"/>
      <c r="H29" s="92"/>
      <c r="I29" s="95"/>
      <c r="J29" s="96"/>
      <c r="K29" s="92"/>
      <c r="L29" s="92"/>
      <c r="M29" s="92"/>
    </row>
    <row r="30" spans="1:13" x14ac:dyDescent="0.25">
      <c r="B30" s="92" t="s">
        <v>42</v>
      </c>
      <c r="C30" s="742" t="s">
        <v>509</v>
      </c>
      <c r="D30" s="94" t="s">
        <v>63</v>
      </c>
      <c r="E30" s="94" t="s">
        <v>80</v>
      </c>
      <c r="F30" s="94"/>
      <c r="G30" s="92" t="s">
        <v>46</v>
      </c>
      <c r="H30" s="92" t="s">
        <v>119</v>
      </c>
      <c r="I30" s="1109">
        <v>21660</v>
      </c>
      <c r="J30" s="96"/>
      <c r="K30" s="92"/>
      <c r="L30" s="92"/>
      <c r="M30" s="92"/>
    </row>
    <row r="31" spans="1:13" x14ac:dyDescent="0.25">
      <c r="B31" s="92" t="s">
        <v>42</v>
      </c>
      <c r="C31" s="93" t="s">
        <v>82</v>
      </c>
      <c r="D31" s="94" t="s">
        <v>63</v>
      </c>
      <c r="E31" s="94" t="s">
        <v>80</v>
      </c>
      <c r="F31" s="94"/>
      <c r="G31" s="92" t="s">
        <v>46</v>
      </c>
      <c r="H31" s="92" t="s">
        <v>119</v>
      </c>
      <c r="I31" s="1110"/>
      <c r="J31" s="96" t="s">
        <v>48</v>
      </c>
      <c r="K31" s="92"/>
      <c r="L31" s="92" t="s">
        <v>21</v>
      </c>
      <c r="M31" s="92"/>
    </row>
    <row r="32" spans="1:13" x14ac:dyDescent="0.25">
      <c r="B32" s="92" t="s">
        <v>42</v>
      </c>
      <c r="C32" s="93" t="s">
        <v>84</v>
      </c>
      <c r="D32" s="94" t="s">
        <v>63</v>
      </c>
      <c r="E32" s="94" t="s">
        <v>80</v>
      </c>
      <c r="F32" s="94"/>
      <c r="G32" s="92" t="s">
        <v>46</v>
      </c>
      <c r="H32" s="92" t="s">
        <v>119</v>
      </c>
      <c r="I32" s="1110"/>
      <c r="J32" s="96" t="s">
        <v>48</v>
      </c>
      <c r="K32" s="92"/>
      <c r="L32" s="92" t="s">
        <v>21</v>
      </c>
      <c r="M32" s="92"/>
    </row>
    <row r="33" spans="1:14" x14ac:dyDescent="0.25">
      <c r="A33" s="734"/>
      <c r="B33" s="92" t="s">
        <v>42</v>
      </c>
      <c r="C33" s="93" t="s">
        <v>1971</v>
      </c>
      <c r="D33" s="94" t="s">
        <v>63</v>
      </c>
      <c r="E33" s="94" t="s">
        <v>257</v>
      </c>
      <c r="F33" s="94"/>
      <c r="G33" s="92"/>
      <c r="H33" s="92" t="s">
        <v>119</v>
      </c>
      <c r="I33" s="1111"/>
      <c r="J33" s="96"/>
      <c r="K33" s="92"/>
      <c r="L33" s="92"/>
      <c r="M33" s="92"/>
    </row>
    <row r="34" spans="1:14" x14ac:dyDescent="0.25">
      <c r="B34" s="92" t="s">
        <v>42</v>
      </c>
      <c r="C34" s="93" t="s">
        <v>258</v>
      </c>
      <c r="D34" s="94" t="s">
        <v>63</v>
      </c>
      <c r="E34" s="94" t="s">
        <v>116</v>
      </c>
      <c r="F34" s="94" t="s">
        <v>45</v>
      </c>
      <c r="G34" s="92" t="s">
        <v>259</v>
      </c>
      <c r="H34" s="92"/>
      <c r="I34" s="95">
        <v>1200</v>
      </c>
      <c r="J34" s="96" t="s">
        <v>48</v>
      </c>
      <c r="K34" s="92"/>
      <c r="L34" s="92" t="s">
        <v>21</v>
      </c>
      <c r="M34" s="92"/>
    </row>
    <row r="35" spans="1:14" x14ac:dyDescent="0.25">
      <c r="B35" s="92" t="s">
        <v>42</v>
      </c>
      <c r="C35" s="93" t="s">
        <v>89</v>
      </c>
      <c r="D35" s="97" t="s">
        <v>63</v>
      </c>
      <c r="E35" s="94" t="s">
        <v>261</v>
      </c>
      <c r="F35" s="94" t="s">
        <v>45</v>
      </c>
      <c r="G35" s="92" t="s">
        <v>46</v>
      </c>
      <c r="H35" s="92"/>
      <c r="I35" s="95">
        <v>150</v>
      </c>
      <c r="J35" s="96" t="s">
        <v>48</v>
      </c>
      <c r="K35" s="92"/>
      <c r="L35" s="92" t="s">
        <v>21</v>
      </c>
      <c r="M35" s="92"/>
    </row>
    <row r="36" spans="1:14" x14ac:dyDescent="0.25">
      <c r="B36" s="92" t="s">
        <v>49</v>
      </c>
      <c r="C36" s="93" t="s">
        <v>97</v>
      </c>
      <c r="D36" s="94" t="str">
        <f>D35</f>
        <v>NEGRO</v>
      </c>
      <c r="E36" s="94" t="s">
        <v>103</v>
      </c>
      <c r="F36" s="94" t="str">
        <f>F35</f>
        <v>S/M</v>
      </c>
      <c r="G36" s="92" t="s">
        <v>46</v>
      </c>
      <c r="H36" s="92"/>
      <c r="I36" s="95">
        <v>100</v>
      </c>
      <c r="J36" s="96" t="s">
        <v>48</v>
      </c>
      <c r="K36" s="93"/>
      <c r="L36" s="92" t="str">
        <f>L35</f>
        <v>X</v>
      </c>
      <c r="M36" s="93"/>
    </row>
    <row r="37" spans="1:14" x14ac:dyDescent="0.25">
      <c r="B37" s="92"/>
      <c r="C37" s="353" t="s">
        <v>1964</v>
      </c>
      <c r="D37" s="94"/>
      <c r="E37" s="94"/>
      <c r="F37" s="94"/>
      <c r="G37" s="92"/>
      <c r="H37" s="92"/>
      <c r="I37" s="95"/>
      <c r="J37" s="96"/>
      <c r="K37" s="93"/>
      <c r="L37" s="92"/>
      <c r="M37" s="93"/>
    </row>
    <row r="38" spans="1:14" x14ac:dyDescent="0.25">
      <c r="B38" s="92" t="s">
        <v>42</v>
      </c>
      <c r="C38" s="93" t="s">
        <v>254</v>
      </c>
      <c r="D38" s="94" t="s">
        <v>63</v>
      </c>
      <c r="E38" s="94" t="s">
        <v>255</v>
      </c>
      <c r="F38" s="94" t="s">
        <v>256</v>
      </c>
      <c r="G38" s="92" t="s">
        <v>46</v>
      </c>
      <c r="H38" s="92"/>
      <c r="I38" s="95">
        <v>1200</v>
      </c>
      <c r="J38" s="96" t="s">
        <v>48</v>
      </c>
      <c r="K38" s="92"/>
      <c r="L38" s="92" t="s">
        <v>21</v>
      </c>
      <c r="M38" s="92"/>
    </row>
    <row r="39" spans="1:14" x14ac:dyDescent="0.25">
      <c r="B39" s="92" t="s">
        <v>42</v>
      </c>
      <c r="C39" s="93" t="s">
        <v>82</v>
      </c>
      <c r="D39" s="94" t="s">
        <v>63</v>
      </c>
      <c r="E39" s="94" t="s">
        <v>103</v>
      </c>
      <c r="F39" s="94" t="s">
        <v>45</v>
      </c>
      <c r="G39" s="92" t="s">
        <v>46</v>
      </c>
      <c r="H39" s="92"/>
      <c r="I39" s="95">
        <v>200</v>
      </c>
      <c r="J39" s="96" t="s">
        <v>48</v>
      </c>
      <c r="K39" s="92"/>
      <c r="L39" s="92" t="s">
        <v>21</v>
      </c>
      <c r="M39" s="92"/>
    </row>
    <row r="40" spans="1:14" x14ac:dyDescent="0.25">
      <c r="B40" s="92"/>
      <c r="C40" s="353" t="s">
        <v>1965</v>
      </c>
      <c r="D40" s="94"/>
      <c r="E40" s="94"/>
      <c r="F40" s="94"/>
      <c r="G40" s="92"/>
      <c r="H40" s="92"/>
      <c r="I40" s="95"/>
      <c r="J40" s="96"/>
      <c r="K40" s="93"/>
      <c r="L40" s="92"/>
      <c r="M40" s="93"/>
    </row>
    <row r="41" spans="1:14" x14ac:dyDescent="0.25">
      <c r="B41" s="92" t="s">
        <v>42</v>
      </c>
      <c r="C41" s="93" t="s">
        <v>79</v>
      </c>
      <c r="D41" s="94" t="s">
        <v>63</v>
      </c>
      <c r="E41" s="94" t="s">
        <v>262</v>
      </c>
      <c r="F41" s="94" t="s">
        <v>263</v>
      </c>
      <c r="G41" s="92" t="s">
        <v>46</v>
      </c>
      <c r="H41" s="92" t="s">
        <v>46</v>
      </c>
      <c r="I41" s="95">
        <v>400</v>
      </c>
      <c r="J41" s="96" t="s">
        <v>48</v>
      </c>
      <c r="K41" s="93"/>
      <c r="L41" s="92" t="s">
        <v>21</v>
      </c>
      <c r="M41" s="93"/>
    </row>
    <row r="42" spans="1:14" x14ac:dyDescent="0.25">
      <c r="B42" s="92" t="s">
        <v>42</v>
      </c>
      <c r="C42" s="93" t="s">
        <v>86</v>
      </c>
      <c r="D42" s="94" t="s">
        <v>63</v>
      </c>
      <c r="E42" s="94" t="s">
        <v>264</v>
      </c>
      <c r="F42" s="94" t="s">
        <v>265</v>
      </c>
      <c r="G42" s="92" t="s">
        <v>46</v>
      </c>
      <c r="H42" s="92" t="s">
        <v>46</v>
      </c>
      <c r="I42" s="95">
        <v>300</v>
      </c>
      <c r="J42" s="96" t="s">
        <v>48</v>
      </c>
      <c r="K42" s="93"/>
      <c r="L42" s="92" t="s">
        <v>21</v>
      </c>
      <c r="M42" s="93"/>
    </row>
    <row r="43" spans="1:14" x14ac:dyDescent="0.25">
      <c r="B43" s="92" t="s">
        <v>42</v>
      </c>
      <c r="C43" s="93" t="s">
        <v>82</v>
      </c>
      <c r="D43" s="94" t="s">
        <v>63</v>
      </c>
      <c r="E43" s="94" t="s">
        <v>262</v>
      </c>
      <c r="F43" s="94" t="s">
        <v>45</v>
      </c>
      <c r="G43" s="92" t="s">
        <v>46</v>
      </c>
      <c r="H43" s="92" t="s">
        <v>46</v>
      </c>
      <c r="I43" s="95">
        <v>50</v>
      </c>
      <c r="J43" s="96" t="s">
        <v>48</v>
      </c>
      <c r="K43" s="93"/>
      <c r="L43" s="92" t="s">
        <v>21</v>
      </c>
      <c r="M43" s="93"/>
    </row>
    <row r="44" spans="1:14" x14ac:dyDescent="0.25">
      <c r="B44" s="92" t="s">
        <v>42</v>
      </c>
      <c r="C44" s="93" t="s">
        <v>84</v>
      </c>
      <c r="D44" s="94" t="s">
        <v>63</v>
      </c>
      <c r="E44" s="94" t="s">
        <v>103</v>
      </c>
      <c r="F44" s="94" t="s">
        <v>45</v>
      </c>
      <c r="G44" s="92" t="s">
        <v>46</v>
      </c>
      <c r="H44" s="92" t="s">
        <v>46</v>
      </c>
      <c r="I44" s="95">
        <v>30</v>
      </c>
      <c r="J44" s="96" t="s">
        <v>48</v>
      </c>
      <c r="K44" s="93"/>
      <c r="L44" s="92" t="s">
        <v>21</v>
      </c>
      <c r="M44" s="93"/>
    </row>
    <row r="45" spans="1:14" x14ac:dyDescent="0.25">
      <c r="B45" s="92" t="s">
        <v>42</v>
      </c>
      <c r="C45" s="93" t="s">
        <v>89</v>
      </c>
      <c r="D45" s="94" t="s">
        <v>66</v>
      </c>
      <c r="E45" s="94" t="s">
        <v>106</v>
      </c>
      <c r="F45" s="94" t="s">
        <v>45</v>
      </c>
      <c r="G45" s="92"/>
      <c r="H45" s="92"/>
      <c r="I45" s="95"/>
      <c r="J45" s="96"/>
      <c r="K45" s="93"/>
      <c r="L45" s="92"/>
      <c r="M45" s="93"/>
    </row>
    <row r="46" spans="1:14" x14ac:dyDescent="0.25">
      <c r="B46" s="92"/>
      <c r="C46" s="353" t="s">
        <v>1966</v>
      </c>
      <c r="D46" s="94"/>
      <c r="E46" s="94"/>
      <c r="F46" s="94"/>
      <c r="G46" s="92"/>
      <c r="H46" s="92"/>
      <c r="I46" s="95"/>
      <c r="J46" s="96"/>
      <c r="K46" s="93"/>
      <c r="L46" s="92"/>
      <c r="M46" s="93"/>
    </row>
    <row r="47" spans="1:14" x14ac:dyDescent="0.25">
      <c r="A47" s="734"/>
      <c r="B47" s="92" t="s">
        <v>42</v>
      </c>
      <c r="C47" s="93" t="s">
        <v>270</v>
      </c>
      <c r="D47" s="94" t="s">
        <v>271</v>
      </c>
      <c r="E47" s="94" t="s">
        <v>272</v>
      </c>
      <c r="F47" s="94" t="s">
        <v>45</v>
      </c>
      <c r="G47" s="92" t="s">
        <v>1918</v>
      </c>
      <c r="H47" s="92" t="s">
        <v>46</v>
      </c>
      <c r="I47" s="95">
        <v>10428</v>
      </c>
      <c r="J47" s="96" t="s">
        <v>48</v>
      </c>
      <c r="K47" s="93"/>
      <c r="L47" s="92" t="s">
        <v>21</v>
      </c>
      <c r="M47" s="93"/>
    </row>
    <row r="48" spans="1:14" x14ac:dyDescent="0.25">
      <c r="A48" s="741"/>
      <c r="B48" s="92" t="s">
        <v>42</v>
      </c>
      <c r="C48" s="93" t="s">
        <v>79</v>
      </c>
      <c r="D48" s="94" t="s">
        <v>63</v>
      </c>
      <c r="E48" s="94" t="s">
        <v>266</v>
      </c>
      <c r="F48" s="94" t="s">
        <v>267</v>
      </c>
      <c r="G48" s="92" t="s">
        <v>268</v>
      </c>
      <c r="H48" s="92"/>
      <c r="I48" s="95">
        <v>9280</v>
      </c>
      <c r="J48" s="96" t="s">
        <v>48</v>
      </c>
      <c r="K48" s="93"/>
      <c r="L48" s="92" t="s">
        <v>21</v>
      </c>
      <c r="M48" s="93"/>
      <c r="N48" s="721">
        <v>41264</v>
      </c>
    </row>
    <row r="49" spans="1:13" x14ac:dyDescent="0.25">
      <c r="A49" s="235"/>
      <c r="B49" s="92" t="s">
        <v>42</v>
      </c>
      <c r="C49" s="93" t="s">
        <v>86</v>
      </c>
      <c r="D49" s="94" t="s">
        <v>63</v>
      </c>
      <c r="E49" s="94" t="s">
        <v>269</v>
      </c>
      <c r="F49" s="94" t="s">
        <v>45</v>
      </c>
      <c r="G49" s="92" t="s">
        <v>46</v>
      </c>
      <c r="H49" s="92" t="s">
        <v>46</v>
      </c>
      <c r="I49" s="95">
        <v>250</v>
      </c>
      <c r="J49" s="96" t="s">
        <v>48</v>
      </c>
      <c r="K49" s="93"/>
      <c r="L49" s="92" t="s">
        <v>21</v>
      </c>
      <c r="M49" s="93"/>
    </row>
    <row r="50" spans="1:13" x14ac:dyDescent="0.25">
      <c r="B50" s="92" t="s">
        <v>42</v>
      </c>
      <c r="C50" s="93" t="s">
        <v>97</v>
      </c>
      <c r="D50" s="94" t="s">
        <v>273</v>
      </c>
      <c r="E50" s="94" t="s">
        <v>1969</v>
      </c>
      <c r="F50" s="94" t="s">
        <v>1970</v>
      </c>
      <c r="G50" s="92" t="s">
        <v>46</v>
      </c>
      <c r="H50" s="92" t="s">
        <v>46</v>
      </c>
      <c r="I50" s="95">
        <v>300</v>
      </c>
      <c r="J50" s="96" t="s">
        <v>48</v>
      </c>
      <c r="K50" s="93"/>
      <c r="L50" s="92" t="s">
        <v>21</v>
      </c>
      <c r="M50" s="93"/>
    </row>
    <row r="51" spans="1:13" x14ac:dyDescent="0.25">
      <c r="B51" s="92" t="s">
        <v>42</v>
      </c>
      <c r="C51" s="93" t="s">
        <v>82</v>
      </c>
      <c r="D51" s="94" t="s">
        <v>63</v>
      </c>
      <c r="E51" s="94" t="s">
        <v>103</v>
      </c>
      <c r="F51" s="94" t="s">
        <v>45</v>
      </c>
      <c r="G51" s="92" t="s">
        <v>46</v>
      </c>
      <c r="H51" s="92" t="s">
        <v>46</v>
      </c>
      <c r="I51" s="95">
        <v>100</v>
      </c>
      <c r="J51" s="96" t="s">
        <v>48</v>
      </c>
      <c r="K51" s="93"/>
      <c r="L51" s="92" t="s">
        <v>21</v>
      </c>
      <c r="M51" s="93"/>
    </row>
    <row r="52" spans="1:13" x14ac:dyDescent="0.25">
      <c r="B52" s="92" t="s">
        <v>42</v>
      </c>
      <c r="C52" s="93" t="s">
        <v>84</v>
      </c>
      <c r="D52" s="94" t="s">
        <v>63</v>
      </c>
      <c r="E52" s="94" t="s">
        <v>103</v>
      </c>
      <c r="F52" s="94" t="s">
        <v>45</v>
      </c>
      <c r="G52" s="92" t="s">
        <v>46</v>
      </c>
      <c r="H52" s="92" t="s">
        <v>46</v>
      </c>
      <c r="I52" s="95">
        <v>50</v>
      </c>
      <c r="J52" s="96" t="s">
        <v>48</v>
      </c>
      <c r="K52" s="93"/>
      <c r="L52" s="92" t="s">
        <v>21</v>
      </c>
      <c r="M52" s="93"/>
    </row>
    <row r="53" spans="1:13" x14ac:dyDescent="0.25">
      <c r="B53" s="92" t="s">
        <v>42</v>
      </c>
      <c r="C53" s="93" t="s">
        <v>258</v>
      </c>
      <c r="D53" s="92" t="s">
        <v>276</v>
      </c>
      <c r="E53" s="94" t="s">
        <v>116</v>
      </c>
      <c r="F53" s="94" t="s">
        <v>277</v>
      </c>
      <c r="G53" s="92" t="s">
        <v>46</v>
      </c>
      <c r="H53" s="92" t="s">
        <v>46</v>
      </c>
      <c r="I53" s="95">
        <v>500</v>
      </c>
      <c r="J53" s="96" t="s">
        <v>48</v>
      </c>
      <c r="K53" s="93"/>
      <c r="L53" s="92" t="s">
        <v>21</v>
      </c>
      <c r="M53" s="93"/>
    </row>
    <row r="54" spans="1:13" x14ac:dyDescent="0.25">
      <c r="B54" s="92" t="s">
        <v>42</v>
      </c>
      <c r="C54" s="93" t="s">
        <v>258</v>
      </c>
      <c r="D54" s="92" t="s">
        <v>574</v>
      </c>
      <c r="E54" s="94" t="s">
        <v>408</v>
      </c>
      <c r="F54" s="94" t="s">
        <v>906</v>
      </c>
      <c r="G54" s="92" t="s">
        <v>1888</v>
      </c>
      <c r="H54" s="92"/>
      <c r="I54" s="693">
        <v>12903</v>
      </c>
      <c r="J54" s="96" t="s">
        <v>48</v>
      </c>
      <c r="K54" s="92" t="s">
        <v>119</v>
      </c>
      <c r="L54" s="92"/>
      <c r="M54" s="93"/>
    </row>
    <row r="55" spans="1:13" x14ac:dyDescent="0.25">
      <c r="B55" s="92" t="s">
        <v>42</v>
      </c>
      <c r="C55" s="93" t="s">
        <v>244</v>
      </c>
      <c r="D55" s="94" t="s">
        <v>63</v>
      </c>
      <c r="E55" s="94" t="s">
        <v>245</v>
      </c>
      <c r="F55" s="94" t="s">
        <v>45</v>
      </c>
      <c r="G55" s="92" t="s">
        <v>46</v>
      </c>
      <c r="H55" s="92"/>
      <c r="I55" s="95">
        <v>200</v>
      </c>
      <c r="J55" s="96" t="s">
        <v>48</v>
      </c>
      <c r="K55" s="92"/>
      <c r="L55" s="92" t="s">
        <v>21</v>
      </c>
      <c r="M55" s="92"/>
    </row>
    <row r="56" spans="1:13" x14ac:dyDescent="0.25">
      <c r="A56" s="745"/>
      <c r="B56" s="92" t="s">
        <v>42</v>
      </c>
      <c r="C56" s="93" t="s">
        <v>97</v>
      </c>
      <c r="D56" s="94" t="s">
        <v>273</v>
      </c>
      <c r="E56" s="94" t="s">
        <v>274</v>
      </c>
      <c r="F56" s="94" t="s">
        <v>275</v>
      </c>
      <c r="G56" s="92" t="s">
        <v>46</v>
      </c>
      <c r="H56" s="92" t="s">
        <v>46</v>
      </c>
      <c r="I56" s="95">
        <v>300</v>
      </c>
      <c r="J56" s="96" t="s">
        <v>48</v>
      </c>
      <c r="K56" s="93"/>
      <c r="L56" s="92" t="s">
        <v>21</v>
      </c>
      <c r="M56" s="93"/>
    </row>
    <row r="57" spans="1:13" x14ac:dyDescent="0.25">
      <c r="A57" s="745"/>
      <c r="B57" s="92" t="s">
        <v>2112</v>
      </c>
      <c r="C57" s="93" t="s">
        <v>2113</v>
      </c>
      <c r="D57" s="94" t="s">
        <v>2114</v>
      </c>
      <c r="E57" s="94" t="s">
        <v>2115</v>
      </c>
      <c r="F57" s="94" t="s">
        <v>2116</v>
      </c>
      <c r="G57" s="92" t="s">
        <v>2117</v>
      </c>
      <c r="H57" s="92" t="s">
        <v>2118</v>
      </c>
      <c r="I57" s="693">
        <v>11734.84</v>
      </c>
      <c r="J57" s="96" t="s">
        <v>2119</v>
      </c>
      <c r="K57" s="93" t="s">
        <v>119</v>
      </c>
      <c r="L57" s="92"/>
      <c r="M57" s="93"/>
    </row>
    <row r="58" spans="1:13" x14ac:dyDescent="0.25">
      <c r="A58" s="745"/>
      <c r="B58" s="92"/>
      <c r="C58" s="93"/>
      <c r="D58" s="94"/>
      <c r="E58" s="94"/>
      <c r="F58" s="94"/>
      <c r="G58" s="92"/>
      <c r="H58" s="92"/>
      <c r="I58" s="851">
        <f>SUM(I12:I57)</f>
        <v>111662.54</v>
      </c>
      <c r="J58" s="96"/>
      <c r="K58" s="93"/>
      <c r="L58" s="92"/>
      <c r="M58" s="93"/>
    </row>
    <row r="59" spans="1:13" x14ac:dyDescent="0.25">
      <c r="B59" s="1012" t="s">
        <v>73</v>
      </c>
      <c r="C59" s="1012"/>
      <c r="D59" s="1012"/>
      <c r="E59" s="1012"/>
      <c r="F59" s="1013" t="s">
        <v>23</v>
      </c>
      <c r="G59" s="1013"/>
      <c r="H59" s="1013"/>
      <c r="I59" s="1013"/>
      <c r="J59" s="1013"/>
      <c r="K59" s="1013"/>
      <c r="L59" s="1013"/>
      <c r="M59" s="1013"/>
    </row>
    <row r="60" spans="1:13" x14ac:dyDescent="0.25">
      <c r="B60" s="1012"/>
      <c r="C60" s="1012"/>
      <c r="D60" s="1012"/>
      <c r="E60" s="1012"/>
      <c r="F60" s="1013"/>
      <c r="G60" s="1013"/>
      <c r="H60" s="1013"/>
      <c r="I60" s="1013"/>
      <c r="J60" s="1013"/>
      <c r="K60" s="1013"/>
      <c r="L60" s="1013"/>
      <c r="M60" s="1013"/>
    </row>
    <row r="61" spans="1:13" x14ac:dyDescent="0.25">
      <c r="B61" s="1012"/>
      <c r="C61" s="1012"/>
      <c r="D61" s="1012"/>
      <c r="E61" s="1012"/>
      <c r="F61" s="1013"/>
      <c r="G61" s="1013"/>
      <c r="H61" s="1013"/>
      <c r="I61" s="1013"/>
      <c r="J61" s="1013"/>
      <c r="K61" s="1013"/>
      <c r="L61" s="1013"/>
      <c r="M61" s="1013"/>
    </row>
    <row r="62" spans="1:13" x14ac:dyDescent="0.25">
      <c r="B62" s="1012"/>
      <c r="C62" s="1012"/>
      <c r="D62" s="1012"/>
      <c r="E62" s="1012"/>
      <c r="F62" s="1013"/>
      <c r="G62" s="1013"/>
      <c r="H62" s="1013"/>
      <c r="I62" s="1013"/>
      <c r="J62" s="1013"/>
      <c r="K62" s="1013"/>
      <c r="L62" s="1013"/>
      <c r="M62" s="1013"/>
    </row>
    <row r="63" spans="1:13" x14ac:dyDescent="0.25">
      <c r="B63" s="86"/>
      <c r="C63" s="86"/>
      <c r="D63" s="86"/>
      <c r="E63" s="86"/>
      <c r="F63" s="86"/>
      <c r="G63" s="86"/>
      <c r="H63" s="86"/>
      <c r="I63" s="87"/>
      <c r="J63" s="86"/>
      <c r="K63" s="86"/>
      <c r="L63" s="86"/>
      <c r="M63" s="86"/>
    </row>
    <row r="64" spans="1:13" x14ac:dyDescent="0.25">
      <c r="B64" s="86"/>
      <c r="C64" s="86"/>
      <c r="D64" s="86"/>
      <c r="E64" s="86"/>
      <c r="F64" s="86"/>
      <c r="G64" s="86"/>
      <c r="H64" s="86"/>
      <c r="I64" s="87"/>
      <c r="J64" s="86"/>
      <c r="K64" s="86"/>
      <c r="L64" s="86"/>
      <c r="M64" s="86"/>
    </row>
    <row r="65" spans="2:13" x14ac:dyDescent="0.25">
      <c r="B65" s="86"/>
      <c r="C65" s="86"/>
      <c r="D65" s="86"/>
      <c r="E65" s="86"/>
      <c r="F65" s="86"/>
      <c r="G65" s="86"/>
      <c r="H65" s="86"/>
      <c r="I65" s="87"/>
      <c r="J65" s="86"/>
      <c r="K65" s="86"/>
      <c r="L65" s="86"/>
      <c r="M65" s="86"/>
    </row>
    <row r="66" spans="2:13" x14ac:dyDescent="0.25">
      <c r="B66" s="86"/>
      <c r="C66" s="86"/>
      <c r="D66" s="86"/>
      <c r="E66" s="86"/>
      <c r="F66" s="86"/>
      <c r="G66" s="86"/>
      <c r="H66" s="86"/>
      <c r="I66" s="87"/>
      <c r="J66" s="86"/>
      <c r="K66" s="86"/>
      <c r="L66" s="86"/>
      <c r="M66" s="86"/>
    </row>
    <row r="67" spans="2:13" x14ac:dyDescent="0.25">
      <c r="B67" s="86"/>
      <c r="C67" s="86"/>
      <c r="D67" s="86"/>
      <c r="E67" s="86"/>
      <c r="F67" s="86"/>
      <c r="G67" s="86"/>
      <c r="H67" s="86"/>
      <c r="I67" s="87"/>
      <c r="J67" s="86"/>
      <c r="K67" s="86"/>
      <c r="L67" s="86"/>
      <c r="M67" s="86"/>
    </row>
    <row r="68" spans="2:13" x14ac:dyDescent="0.25">
      <c r="B68" s="86"/>
      <c r="C68" s="86"/>
      <c r="D68" s="86"/>
      <c r="E68" s="86"/>
      <c r="F68" s="86"/>
      <c r="G68" s="86"/>
      <c r="H68" s="86"/>
      <c r="I68" s="87"/>
      <c r="J68" s="86"/>
      <c r="K68" s="86"/>
      <c r="L68" s="86"/>
      <c r="M68" s="86"/>
    </row>
    <row r="69" spans="2:13" x14ac:dyDescent="0.25">
      <c r="B69" s="86"/>
      <c r="C69" s="86"/>
      <c r="D69" s="86"/>
      <c r="E69" s="86"/>
      <c r="F69" s="86"/>
      <c r="G69" s="86"/>
      <c r="H69" s="86"/>
      <c r="I69" s="87"/>
      <c r="J69" s="86"/>
      <c r="K69" s="86"/>
      <c r="L69" s="86"/>
      <c r="M69" s="86"/>
    </row>
    <row r="70" spans="2:13" x14ac:dyDescent="0.25">
      <c r="B70" s="86"/>
      <c r="C70" s="86" t="s">
        <v>278</v>
      </c>
      <c r="D70" s="86"/>
      <c r="E70" s="86"/>
      <c r="F70" s="86"/>
      <c r="G70" s="86"/>
      <c r="H70" s="86"/>
      <c r="I70" s="87"/>
      <c r="J70" s="86"/>
      <c r="K70" s="86"/>
      <c r="L70" s="86"/>
      <c r="M70" s="86"/>
    </row>
    <row r="75" spans="2:13" x14ac:dyDescent="0.25">
      <c r="B75" s="10"/>
      <c r="C75" s="10"/>
      <c r="D75" s="11"/>
      <c r="E75" s="11"/>
      <c r="I75" s="12"/>
      <c r="L75" s="13"/>
      <c r="M75" s="11"/>
    </row>
    <row r="76" spans="2:13" ht="15.75" thickBot="1" x14ac:dyDescent="0.3">
      <c r="B76" s="10"/>
      <c r="C76" s="10"/>
      <c r="D76" s="11"/>
      <c r="E76" s="11"/>
      <c r="I76" s="12"/>
      <c r="L76" s="13"/>
      <c r="M76" s="11"/>
    </row>
    <row r="77" spans="2:13" ht="16.5" thickTop="1" thickBot="1" x14ac:dyDescent="0.3">
      <c r="B77" s="1103" t="s">
        <v>279</v>
      </c>
      <c r="C77" s="1105" t="s">
        <v>35</v>
      </c>
      <c r="D77" s="1105" t="s">
        <v>6</v>
      </c>
      <c r="E77" s="1105" t="s">
        <v>3</v>
      </c>
      <c r="F77" s="1105" t="s">
        <v>4</v>
      </c>
      <c r="G77" s="1105" t="s">
        <v>7</v>
      </c>
      <c r="H77" s="1105" t="s">
        <v>36</v>
      </c>
      <c r="I77" s="1107" t="s">
        <v>37</v>
      </c>
      <c r="J77" s="1060" t="s">
        <v>8</v>
      </c>
      <c r="K77" s="1114" t="s">
        <v>38</v>
      </c>
      <c r="L77" s="1115"/>
      <c r="M77" s="1115"/>
    </row>
    <row r="78" spans="2:13" ht="30" customHeight="1" x14ac:dyDescent="0.25">
      <c r="B78" s="1104"/>
      <c r="C78" s="1106"/>
      <c r="D78" s="1106"/>
      <c r="E78" s="1106"/>
      <c r="F78" s="1106"/>
      <c r="G78" s="1106"/>
      <c r="H78" s="1106"/>
      <c r="I78" s="1108"/>
      <c r="J78" s="1061"/>
      <c r="K78" s="98" t="s">
        <v>11</v>
      </c>
      <c r="L78" s="98" t="s">
        <v>12</v>
      </c>
      <c r="M78" s="99" t="s">
        <v>13</v>
      </c>
    </row>
    <row r="79" spans="2:13" x14ac:dyDescent="0.25">
      <c r="B79" s="100"/>
      <c r="C79" s="101" t="s">
        <v>243</v>
      </c>
      <c r="D79" s="1"/>
      <c r="E79" s="102"/>
      <c r="F79" s="100"/>
      <c r="G79" s="100"/>
      <c r="H79" s="100"/>
      <c r="I79" s="103"/>
      <c r="J79" s="100"/>
      <c r="K79" s="100"/>
      <c r="L79" s="100"/>
      <c r="M79" s="104"/>
    </row>
    <row r="80" spans="2:13" x14ac:dyDescent="0.25">
      <c r="B80" s="92" t="s">
        <v>49</v>
      </c>
      <c r="C80" s="106" t="s">
        <v>43</v>
      </c>
      <c r="D80" s="97" t="s">
        <v>44</v>
      </c>
      <c r="E80" s="97" t="s">
        <v>45</v>
      </c>
      <c r="F80" s="97" t="s">
        <v>45</v>
      </c>
      <c r="G80" s="107" t="s">
        <v>46</v>
      </c>
      <c r="H80" s="107" t="s">
        <v>47</v>
      </c>
      <c r="I80" s="108">
        <v>12600</v>
      </c>
      <c r="J80" s="107" t="s">
        <v>48</v>
      </c>
      <c r="K80" s="92"/>
      <c r="L80" s="107" t="s">
        <v>21</v>
      </c>
      <c r="M80" s="92"/>
    </row>
    <row r="81" spans="1:14" x14ac:dyDescent="0.25">
      <c r="B81" s="92" t="s">
        <v>42</v>
      </c>
      <c r="C81" s="109" t="s">
        <v>280</v>
      </c>
      <c r="D81" s="97" t="s">
        <v>63</v>
      </c>
      <c r="E81" s="94" t="s">
        <v>45</v>
      </c>
      <c r="F81" s="94" t="s">
        <v>45</v>
      </c>
      <c r="G81" s="107" t="s">
        <v>46</v>
      </c>
      <c r="H81" s="92" t="s">
        <v>281</v>
      </c>
      <c r="I81" s="95">
        <v>0</v>
      </c>
      <c r="J81" s="107" t="s">
        <v>48</v>
      </c>
      <c r="K81" s="92"/>
      <c r="L81" s="92" t="s">
        <v>21</v>
      </c>
      <c r="M81" s="92"/>
    </row>
    <row r="82" spans="1:14" x14ac:dyDescent="0.25">
      <c r="B82" s="92" t="s">
        <v>49</v>
      </c>
      <c r="C82" s="109" t="s">
        <v>282</v>
      </c>
      <c r="D82" s="97" t="s">
        <v>283</v>
      </c>
      <c r="E82" s="94" t="s">
        <v>45</v>
      </c>
      <c r="F82" s="94" t="s">
        <v>45</v>
      </c>
      <c r="G82" s="107" t="s">
        <v>46</v>
      </c>
      <c r="H82" s="92" t="s">
        <v>53</v>
      </c>
      <c r="I82" s="95">
        <v>250</v>
      </c>
      <c r="J82" s="107" t="s">
        <v>48</v>
      </c>
      <c r="K82" s="92"/>
      <c r="L82" s="92" t="s">
        <v>21</v>
      </c>
      <c r="M82" s="92"/>
    </row>
    <row r="83" spans="1:14" x14ac:dyDescent="0.25">
      <c r="B83" s="92" t="s">
        <v>49</v>
      </c>
      <c r="C83" s="109" t="s">
        <v>280</v>
      </c>
      <c r="D83" s="97" t="s">
        <v>56</v>
      </c>
      <c r="E83" s="94" t="s">
        <v>45</v>
      </c>
      <c r="F83" s="94" t="s">
        <v>45</v>
      </c>
      <c r="G83" s="107" t="s">
        <v>46</v>
      </c>
      <c r="H83" s="92" t="s">
        <v>284</v>
      </c>
      <c r="I83" s="95">
        <v>600</v>
      </c>
      <c r="J83" s="107" t="s">
        <v>48</v>
      </c>
      <c r="K83" s="92"/>
      <c r="L83" s="92" t="s">
        <v>21</v>
      </c>
      <c r="M83" s="92"/>
    </row>
    <row r="84" spans="1:14" x14ac:dyDescent="0.25">
      <c r="B84" s="92" t="s">
        <v>42</v>
      </c>
      <c r="C84" s="109" t="s">
        <v>222</v>
      </c>
      <c r="D84" s="97" t="s">
        <v>63</v>
      </c>
      <c r="E84" s="94" t="s">
        <v>225</v>
      </c>
      <c r="F84" s="94" t="s">
        <v>45</v>
      </c>
      <c r="G84" s="107" t="s">
        <v>46</v>
      </c>
      <c r="H84" s="92" t="s">
        <v>60</v>
      </c>
      <c r="I84" s="95">
        <v>800</v>
      </c>
      <c r="J84" s="107" t="s">
        <v>48</v>
      </c>
      <c r="K84" s="92"/>
      <c r="L84" s="92" t="s">
        <v>21</v>
      </c>
      <c r="M84" s="92"/>
    </row>
    <row r="85" spans="1:14" x14ac:dyDescent="0.25">
      <c r="B85" s="92" t="s">
        <v>42</v>
      </c>
      <c r="C85" s="109" t="s">
        <v>224</v>
      </c>
      <c r="D85" s="97" t="s">
        <v>19</v>
      </c>
      <c r="E85" s="94" t="s">
        <v>225</v>
      </c>
      <c r="F85" s="94" t="s">
        <v>45</v>
      </c>
      <c r="G85" s="107" t="s">
        <v>46</v>
      </c>
      <c r="H85" s="92" t="s">
        <v>61</v>
      </c>
      <c r="I85" s="95">
        <v>1200</v>
      </c>
      <c r="J85" s="107" t="s">
        <v>48</v>
      </c>
      <c r="K85" s="92"/>
      <c r="L85" s="92" t="s">
        <v>21</v>
      </c>
      <c r="M85" s="92"/>
    </row>
    <row r="86" spans="1:14" x14ac:dyDescent="0.25">
      <c r="B86" s="92" t="s">
        <v>42</v>
      </c>
      <c r="C86" s="109" t="s">
        <v>234</v>
      </c>
      <c r="D86" s="94" t="s">
        <v>66</v>
      </c>
      <c r="E86" s="94" t="s">
        <v>285</v>
      </c>
      <c r="F86" s="94" t="s">
        <v>286</v>
      </c>
      <c r="G86" s="107" t="s">
        <v>46</v>
      </c>
      <c r="H86" s="92" t="s">
        <v>64</v>
      </c>
      <c r="I86" s="95">
        <v>2350</v>
      </c>
      <c r="J86" s="107" t="s">
        <v>48</v>
      </c>
      <c r="K86" s="92"/>
      <c r="L86" s="92" t="s">
        <v>21</v>
      </c>
      <c r="M86" s="92"/>
    </row>
    <row r="87" spans="1:14" ht="23.25" x14ac:dyDescent="0.25">
      <c r="A87" s="734"/>
      <c r="B87" s="92" t="s">
        <v>42</v>
      </c>
      <c r="C87" s="37" t="s">
        <v>287</v>
      </c>
      <c r="D87" s="110" t="s">
        <v>288</v>
      </c>
      <c r="E87" s="94" t="s">
        <v>45</v>
      </c>
      <c r="F87" s="94" t="s">
        <v>45</v>
      </c>
      <c r="G87" s="107" t="s">
        <v>46</v>
      </c>
      <c r="H87" s="92" t="s">
        <v>289</v>
      </c>
      <c r="I87" s="95">
        <v>6960</v>
      </c>
      <c r="J87" s="107" t="s">
        <v>48</v>
      </c>
      <c r="K87" s="92" t="s">
        <v>21</v>
      </c>
      <c r="L87" s="92"/>
      <c r="M87" s="92"/>
      <c r="N87" s="721">
        <v>44186</v>
      </c>
    </row>
    <row r="88" spans="1:14" x14ac:dyDescent="0.25">
      <c r="B88" s="89"/>
      <c r="C88" s="111" t="s">
        <v>253</v>
      </c>
      <c r="D88" s="112"/>
      <c r="E88" s="113"/>
      <c r="F88" s="114"/>
      <c r="G88" s="107" t="s">
        <v>46</v>
      </c>
      <c r="H88" s="89"/>
      <c r="I88" s="91"/>
      <c r="J88" s="107"/>
      <c r="K88" s="89"/>
      <c r="L88" s="115"/>
      <c r="M88" s="115"/>
    </row>
    <row r="89" spans="1:14" ht="26.25" x14ac:dyDescent="0.25">
      <c r="B89" s="92" t="s">
        <v>42</v>
      </c>
      <c r="C89" s="94" t="s">
        <v>290</v>
      </c>
      <c r="D89" s="112" t="s">
        <v>66</v>
      </c>
      <c r="E89" s="116" t="s">
        <v>67</v>
      </c>
      <c r="F89" s="117" t="s">
        <v>291</v>
      </c>
      <c r="G89" s="107" t="s">
        <v>46</v>
      </c>
      <c r="H89" s="816" t="s">
        <v>292</v>
      </c>
      <c r="I89" s="118">
        <v>4850</v>
      </c>
      <c r="J89" s="107" t="s">
        <v>48</v>
      </c>
      <c r="K89" s="96"/>
      <c r="L89" s="119" t="s">
        <v>21</v>
      </c>
      <c r="M89" s="115"/>
      <c r="N89" s="721">
        <v>41701</v>
      </c>
    </row>
    <row r="90" spans="1:14" x14ac:dyDescent="0.25">
      <c r="B90" s="92" t="s">
        <v>42</v>
      </c>
      <c r="C90" s="109" t="s">
        <v>69</v>
      </c>
      <c r="D90" s="97" t="s">
        <v>63</v>
      </c>
      <c r="E90" s="97" t="s">
        <v>45</v>
      </c>
      <c r="F90" s="94" t="s">
        <v>45</v>
      </c>
      <c r="G90" s="107" t="s">
        <v>46</v>
      </c>
      <c r="H90" s="92" t="s">
        <v>70</v>
      </c>
      <c r="I90" s="95">
        <v>50</v>
      </c>
      <c r="J90" s="107" t="s">
        <v>48</v>
      </c>
      <c r="K90" s="92"/>
      <c r="L90" s="92" t="s">
        <v>21</v>
      </c>
      <c r="M90" s="92"/>
    </row>
    <row r="91" spans="1:14" x14ac:dyDescent="0.25">
      <c r="B91" s="92" t="s">
        <v>293</v>
      </c>
      <c r="C91" s="109" t="s">
        <v>294</v>
      </c>
      <c r="D91" s="97" t="s">
        <v>63</v>
      </c>
      <c r="E91" s="94" t="s">
        <v>45</v>
      </c>
      <c r="F91" s="94" t="s">
        <v>45</v>
      </c>
      <c r="G91" s="107" t="s">
        <v>46</v>
      </c>
      <c r="H91" s="92" t="s">
        <v>72</v>
      </c>
      <c r="I91" s="95">
        <v>450</v>
      </c>
      <c r="J91" s="107" t="s">
        <v>48</v>
      </c>
      <c r="K91" s="92"/>
      <c r="L91" s="92" t="s">
        <v>21</v>
      </c>
      <c r="M91" s="92"/>
    </row>
    <row r="92" spans="1:14" ht="26.25" x14ac:dyDescent="0.25">
      <c r="B92" s="92" t="s">
        <v>42</v>
      </c>
      <c r="C92" s="109" t="s">
        <v>234</v>
      </c>
      <c r="D92" s="94" t="s">
        <v>66</v>
      </c>
      <c r="E92" s="94" t="s">
        <v>67</v>
      </c>
      <c r="F92" s="94" t="s">
        <v>1943</v>
      </c>
      <c r="G92" s="107" t="s">
        <v>1944</v>
      </c>
      <c r="H92" s="92" t="s">
        <v>99</v>
      </c>
      <c r="I92" s="95">
        <v>7761</v>
      </c>
      <c r="J92" s="107" t="s">
        <v>48</v>
      </c>
      <c r="K92" s="92"/>
      <c r="L92" s="92" t="s">
        <v>21</v>
      </c>
      <c r="M92" s="92"/>
    </row>
    <row r="93" spans="1:14" x14ac:dyDescent="0.25">
      <c r="B93" s="92" t="s">
        <v>42</v>
      </c>
      <c r="C93" s="109" t="s">
        <v>294</v>
      </c>
      <c r="D93" s="97" t="s">
        <v>56</v>
      </c>
      <c r="E93" s="94" t="s">
        <v>45</v>
      </c>
      <c r="F93" s="94" t="s">
        <v>45</v>
      </c>
      <c r="G93" s="107" t="s">
        <v>46</v>
      </c>
      <c r="H93" s="92" t="s">
        <v>164</v>
      </c>
      <c r="I93" s="95">
        <v>450</v>
      </c>
      <c r="J93" s="107" t="s">
        <v>48</v>
      </c>
      <c r="K93" s="92"/>
      <c r="L93" s="92" t="s">
        <v>21</v>
      </c>
      <c r="M93" s="92"/>
    </row>
    <row r="94" spans="1:14" ht="39" x14ac:dyDescent="0.25">
      <c r="B94" s="92" t="s">
        <v>295</v>
      </c>
      <c r="C94" s="109" t="s">
        <v>296</v>
      </c>
      <c r="D94" s="97" t="s">
        <v>297</v>
      </c>
      <c r="E94" s="94" t="s">
        <v>45</v>
      </c>
      <c r="F94" s="94" t="s">
        <v>45</v>
      </c>
      <c r="G94" s="107" t="s">
        <v>46</v>
      </c>
      <c r="H94" s="107" t="s">
        <v>298</v>
      </c>
      <c r="I94" s="95">
        <v>2350</v>
      </c>
      <c r="J94" s="107" t="s">
        <v>48</v>
      </c>
      <c r="K94" s="92"/>
      <c r="L94" s="92"/>
      <c r="M94" s="92"/>
    </row>
    <row r="95" spans="1:14" x14ac:dyDescent="0.25">
      <c r="B95" s="92" t="s">
        <v>42</v>
      </c>
      <c r="C95" s="109" t="s">
        <v>299</v>
      </c>
      <c r="D95" s="97" t="s">
        <v>300</v>
      </c>
      <c r="E95" s="97" t="s">
        <v>45</v>
      </c>
      <c r="F95" s="94" t="s">
        <v>45</v>
      </c>
      <c r="G95" s="107" t="s">
        <v>46</v>
      </c>
      <c r="H95" s="92" t="s">
        <v>170</v>
      </c>
      <c r="I95" s="95">
        <v>1800</v>
      </c>
      <c r="J95" s="107" t="s">
        <v>48</v>
      </c>
      <c r="K95" s="92"/>
      <c r="L95" s="92" t="s">
        <v>21</v>
      </c>
      <c r="M95" s="92"/>
    </row>
    <row r="96" spans="1:14" ht="26.25" x14ac:dyDescent="0.25">
      <c r="B96" s="92" t="s">
        <v>42</v>
      </c>
      <c r="C96" s="109" t="s">
        <v>258</v>
      </c>
      <c r="D96" s="97" t="s">
        <v>155</v>
      </c>
      <c r="E96" s="97" t="s">
        <v>301</v>
      </c>
      <c r="F96" s="94" t="s">
        <v>302</v>
      </c>
      <c r="G96" s="107" t="s">
        <v>46</v>
      </c>
      <c r="H96" s="107" t="s">
        <v>303</v>
      </c>
      <c r="I96" s="95">
        <v>900</v>
      </c>
      <c r="J96" s="107" t="s">
        <v>48</v>
      </c>
      <c r="K96" s="92" t="s">
        <v>21</v>
      </c>
      <c r="L96" s="92"/>
      <c r="M96" s="92"/>
    </row>
    <row r="97" spans="2:13" x14ac:dyDescent="0.25">
      <c r="B97" s="92" t="s">
        <v>42</v>
      </c>
      <c r="C97" s="109" t="s">
        <v>258</v>
      </c>
      <c r="D97" s="97" t="s">
        <v>66</v>
      </c>
      <c r="E97" s="97" t="s">
        <v>116</v>
      </c>
      <c r="F97" s="94" t="s">
        <v>304</v>
      </c>
      <c r="G97" s="107" t="s">
        <v>46</v>
      </c>
      <c r="H97" s="92" t="s">
        <v>303</v>
      </c>
      <c r="I97" s="95">
        <v>900</v>
      </c>
      <c r="J97" s="107" t="s">
        <v>48</v>
      </c>
      <c r="K97" s="92" t="s">
        <v>21</v>
      </c>
      <c r="L97" s="92"/>
      <c r="M97" s="92"/>
    </row>
    <row r="98" spans="2:13" x14ac:dyDescent="0.25">
      <c r="B98" s="92" t="s">
        <v>42</v>
      </c>
      <c r="C98" s="109" t="s">
        <v>71</v>
      </c>
      <c r="D98" s="97" t="s">
        <v>19</v>
      </c>
      <c r="E98" s="97" t="s">
        <v>305</v>
      </c>
      <c r="F98" s="94" t="s">
        <v>45</v>
      </c>
      <c r="G98" s="107" t="s">
        <v>46</v>
      </c>
      <c r="H98" s="92" t="s">
        <v>173</v>
      </c>
      <c r="I98" s="95">
        <v>450</v>
      </c>
      <c r="J98" s="107" t="s">
        <v>48</v>
      </c>
      <c r="K98" s="92" t="s">
        <v>21</v>
      </c>
      <c r="L98" s="92"/>
      <c r="M98" s="92"/>
    </row>
    <row r="99" spans="2:13" x14ac:dyDescent="0.25">
      <c r="B99" s="92" t="s">
        <v>42</v>
      </c>
      <c r="C99" s="93" t="s">
        <v>306</v>
      </c>
      <c r="D99" s="94" t="s">
        <v>63</v>
      </c>
      <c r="E99" s="94" t="s">
        <v>45</v>
      </c>
      <c r="F99" s="94" t="s">
        <v>163</v>
      </c>
      <c r="G99" s="107" t="s">
        <v>46</v>
      </c>
      <c r="H99" s="92" t="s">
        <v>231</v>
      </c>
      <c r="I99" s="95">
        <v>450</v>
      </c>
      <c r="J99" s="107" t="s">
        <v>48</v>
      </c>
      <c r="K99" s="92"/>
      <c r="L99" s="92" t="s">
        <v>21</v>
      </c>
      <c r="M99" s="92"/>
    </row>
    <row r="100" spans="2:13" ht="34.5" x14ac:dyDescent="0.25">
      <c r="B100" s="92" t="s">
        <v>42</v>
      </c>
      <c r="C100" s="109" t="s">
        <v>307</v>
      </c>
      <c r="D100" s="97" t="s">
        <v>308</v>
      </c>
      <c r="E100" s="94" t="s">
        <v>45</v>
      </c>
      <c r="F100" s="94" t="s">
        <v>309</v>
      </c>
      <c r="G100" s="107" t="s">
        <v>46</v>
      </c>
      <c r="H100" s="37" t="s">
        <v>310</v>
      </c>
      <c r="I100" s="95">
        <v>250</v>
      </c>
      <c r="J100" s="107" t="s">
        <v>1979</v>
      </c>
      <c r="K100" s="92"/>
      <c r="L100" s="92" t="s">
        <v>21</v>
      </c>
      <c r="M100" s="92"/>
    </row>
    <row r="101" spans="2:13" x14ac:dyDescent="0.25">
      <c r="B101" s="821"/>
      <c r="C101" s="822"/>
      <c r="D101" s="823"/>
      <c r="E101" s="824"/>
      <c r="F101" s="824"/>
      <c r="G101" s="825"/>
      <c r="H101" s="783"/>
      <c r="I101" s="850">
        <f>SUM(I80:I100)</f>
        <v>45421</v>
      </c>
      <c r="J101" s="826"/>
      <c r="K101" s="827"/>
      <c r="L101" s="827"/>
      <c r="M101" s="828"/>
    </row>
    <row r="102" spans="2:13" x14ac:dyDescent="0.25">
      <c r="B102" s="1085" t="s">
        <v>22</v>
      </c>
      <c r="C102" s="1086"/>
      <c r="D102" s="1086"/>
      <c r="E102" s="1086"/>
      <c r="F102" s="1086"/>
      <c r="G102" s="1087"/>
      <c r="H102" s="1094" t="s">
        <v>23</v>
      </c>
      <c r="I102" s="1095"/>
      <c r="J102" s="1095"/>
      <c r="K102" s="1095"/>
      <c r="L102" s="1095"/>
      <c r="M102" s="1096"/>
    </row>
    <row r="103" spans="2:13" x14ac:dyDescent="0.25">
      <c r="B103" s="1088"/>
      <c r="C103" s="1089"/>
      <c r="D103" s="1089"/>
      <c r="E103" s="1089"/>
      <c r="F103" s="1089"/>
      <c r="G103" s="1090"/>
      <c r="H103" s="1097"/>
      <c r="I103" s="1098"/>
      <c r="J103" s="1098"/>
      <c r="K103" s="1098"/>
      <c r="L103" s="1098"/>
      <c r="M103" s="1099"/>
    </row>
    <row r="104" spans="2:13" x14ac:dyDescent="0.25">
      <c r="B104" s="1088"/>
      <c r="C104" s="1089"/>
      <c r="D104" s="1089"/>
      <c r="E104" s="1089"/>
      <c r="F104" s="1089"/>
      <c r="G104" s="1090"/>
      <c r="H104" s="1097"/>
      <c r="I104" s="1098"/>
      <c r="J104" s="1098"/>
      <c r="K104" s="1098"/>
      <c r="L104" s="1098"/>
      <c r="M104" s="1099"/>
    </row>
    <row r="105" spans="2:13" x14ac:dyDescent="0.25">
      <c r="B105" s="1091"/>
      <c r="C105" s="1092"/>
      <c r="D105" s="1092"/>
      <c r="E105" s="1092"/>
      <c r="F105" s="1092"/>
      <c r="G105" s="1093"/>
      <c r="H105" s="1100"/>
      <c r="I105" s="1101"/>
      <c r="J105" s="1101"/>
      <c r="K105" s="1101"/>
      <c r="L105" s="1101"/>
      <c r="M105" s="1102"/>
    </row>
    <row r="106" spans="2:13" x14ac:dyDescent="0.25">
      <c r="I106" s="12"/>
    </row>
    <row r="107" spans="2:13" x14ac:dyDescent="0.25">
      <c r="I107" s="12"/>
    </row>
    <row r="108" spans="2:13" x14ac:dyDescent="0.25">
      <c r="I108" s="12"/>
    </row>
    <row r="109" spans="2:13" x14ac:dyDescent="0.25">
      <c r="B109" s="33"/>
      <c r="C109" s="33"/>
      <c r="D109" s="33"/>
      <c r="E109" s="33"/>
      <c r="F109" s="33"/>
      <c r="G109" s="33"/>
      <c r="H109" s="33"/>
      <c r="I109" s="34"/>
      <c r="J109" s="33"/>
      <c r="K109" s="33"/>
      <c r="L109" s="33"/>
      <c r="M109" s="33"/>
    </row>
    <row r="110" spans="2:13" x14ac:dyDescent="0.25">
      <c r="I110" s="12"/>
    </row>
    <row r="111" spans="2:13" x14ac:dyDescent="0.25">
      <c r="I111" s="12"/>
    </row>
    <row r="112" spans="2:13" x14ac:dyDescent="0.25">
      <c r="I112" s="12"/>
    </row>
  </sheetData>
  <mergeCells count="30">
    <mergeCell ref="I30:I33"/>
    <mergeCell ref="N4:O4"/>
    <mergeCell ref="N3:O3"/>
    <mergeCell ref="J77:J78"/>
    <mergeCell ref="K77:M77"/>
    <mergeCell ref="K9:M9"/>
    <mergeCell ref="B102:G105"/>
    <mergeCell ref="H102:M105"/>
    <mergeCell ref="B59:E62"/>
    <mergeCell ref="F59:M62"/>
    <mergeCell ref="B77:B78"/>
    <mergeCell ref="C77:C78"/>
    <mergeCell ref="D77:D78"/>
    <mergeCell ref="E77:E78"/>
    <mergeCell ref="F77:F78"/>
    <mergeCell ref="G77:G78"/>
    <mergeCell ref="H77:H78"/>
    <mergeCell ref="I77:I7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28:M28"/>
    <mergeCell ref="K23:M26"/>
    <mergeCell ref="K21:M21"/>
  </mergeCells>
  <pageMargins left="0.7" right="0.7" top="0.75" bottom="0.75" header="0.3" footer="0.3"/>
  <pageSetup paperSize="5" orientation="landscape" verticalDpi="3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opLeftCell="A38" zoomScaleNormal="100" workbookViewId="0">
      <selection activeCell="M57" sqref="B1:M57"/>
    </sheetView>
  </sheetViews>
  <sheetFormatPr baseColWidth="10" defaultRowHeight="15" x14ac:dyDescent="0.25"/>
  <cols>
    <col min="2" max="2" width="20.140625" customWidth="1"/>
    <col min="3" max="3" width="25.85546875" customWidth="1"/>
    <col min="8" max="8" width="16.28515625" customWidth="1"/>
    <col min="9" max="9" width="11.42578125" style="12"/>
    <col min="10" max="10" width="30.42578125" customWidth="1"/>
  </cols>
  <sheetData>
    <row r="1" spans="1:1" x14ac:dyDescent="0.25">
      <c r="A1" s="11"/>
    </row>
    <row r="2" spans="1:1" ht="14.45" customHeight="1" x14ac:dyDescent="0.25">
      <c r="A2" s="11"/>
    </row>
    <row r="3" spans="1:1" ht="42.75" customHeight="1" x14ac:dyDescent="0.25">
      <c r="A3" s="11"/>
    </row>
    <row r="4" spans="1:1" ht="17.25" customHeight="1" x14ac:dyDescent="0.25">
      <c r="A4" s="11"/>
    </row>
    <row r="5" spans="1:1" s="238" customFormat="1" ht="14.25" customHeight="1" x14ac:dyDescent="0.2"/>
    <row r="6" spans="1:1" ht="15.75" customHeight="1" x14ac:dyDescent="0.25"/>
    <row r="7" spans="1:1" ht="12" customHeight="1" x14ac:dyDescent="0.25"/>
    <row r="8" spans="1:1" s="347" customFormat="1" ht="13.5" customHeight="1" x14ac:dyDescent="0.2"/>
    <row r="9" spans="1:1" s="347" customFormat="1" ht="12.75" x14ac:dyDescent="0.2"/>
    <row r="10" spans="1:1" s="347" customFormat="1" ht="12.75" x14ac:dyDescent="0.2"/>
    <row r="11" spans="1:1" s="347" customFormat="1" ht="12.75" x14ac:dyDescent="0.2"/>
    <row r="12" spans="1:1" s="347" customFormat="1" ht="12.75" x14ac:dyDescent="0.2"/>
    <row r="13" spans="1:1" s="347" customFormat="1" ht="12.75" x14ac:dyDescent="0.2"/>
    <row r="14" spans="1:1" ht="12" customHeight="1" x14ac:dyDescent="0.25"/>
    <row r="15" spans="1:1" s="347" customFormat="1" ht="12.75" x14ac:dyDescent="0.2"/>
    <row r="16" spans="1:1" s="347" customFormat="1" ht="12.75" x14ac:dyDescent="0.2"/>
    <row r="17" spans="14:18" s="347" customFormat="1" ht="12.75" x14ac:dyDescent="0.2"/>
    <row r="18" spans="14:18" s="347" customFormat="1" ht="12.75" x14ac:dyDescent="0.2"/>
    <row r="19" spans="14:18" s="347" customFormat="1" ht="12.75" x14ac:dyDescent="0.2"/>
    <row r="20" spans="14:18" s="347" customFormat="1" ht="12.75" x14ac:dyDescent="0.2"/>
    <row r="21" spans="14:18" ht="12.75" customHeight="1" x14ac:dyDescent="0.25">
      <c r="N21" s="235"/>
      <c r="O21" s="235"/>
      <c r="P21" s="235"/>
      <c r="Q21" s="235"/>
      <c r="R21" s="235"/>
    </row>
    <row r="22" spans="14:18" s="347" customFormat="1" ht="12.75" x14ac:dyDescent="0.2"/>
    <row r="23" spans="14:18" s="347" customFormat="1" ht="12.75" x14ac:dyDescent="0.2"/>
    <row r="24" spans="14:18" s="347" customFormat="1" ht="12.75" x14ac:dyDescent="0.2"/>
    <row r="25" spans="14:18" s="347" customFormat="1" ht="12.75" x14ac:dyDescent="0.2"/>
    <row r="26" spans="14:18" s="347" customFormat="1" ht="12.75" x14ac:dyDescent="0.2"/>
    <row r="27" spans="14:18" s="347" customFormat="1" ht="12.75" x14ac:dyDescent="0.2"/>
    <row r="28" spans="14:18" ht="10.5" customHeight="1" x14ac:dyDescent="0.25">
      <c r="N28" s="235"/>
      <c r="O28" s="235"/>
      <c r="P28" s="235"/>
      <c r="Q28" s="235"/>
      <c r="R28" s="235"/>
    </row>
    <row r="29" spans="14:18" s="347" customFormat="1" ht="12.75" x14ac:dyDescent="0.2"/>
    <row r="30" spans="14:18" s="347" customFormat="1" ht="12.75" x14ac:dyDescent="0.2"/>
    <row r="31" spans="14:18" s="347" customFormat="1" ht="12.75" x14ac:dyDescent="0.2"/>
    <row r="32" spans="14:18" ht="11.25" customHeight="1" x14ac:dyDescent="0.25"/>
    <row r="33" spans="14:14" s="347" customFormat="1" ht="12.75" x14ac:dyDescent="0.2"/>
    <row r="34" spans="14:14" s="347" customFormat="1" ht="12.75" x14ac:dyDescent="0.2"/>
    <row r="35" spans="14:14" s="347" customFormat="1" ht="12.75" x14ac:dyDescent="0.2"/>
    <row r="36" spans="14:14" s="347" customFormat="1" ht="12.75" x14ac:dyDescent="0.2"/>
    <row r="37" spans="14:14" s="347" customFormat="1" ht="12.75" x14ac:dyDescent="0.2"/>
    <row r="38" spans="14:14" s="347" customFormat="1" ht="12.75" x14ac:dyDescent="0.2"/>
    <row r="39" spans="14:14" s="347" customFormat="1" ht="12.75" x14ac:dyDescent="0.2"/>
    <row r="40" spans="14:14" s="347" customFormat="1" ht="12.75" x14ac:dyDescent="0.2"/>
    <row r="41" spans="14:14" s="347" customFormat="1" ht="12.75" x14ac:dyDescent="0.2"/>
    <row r="42" spans="14:14" s="347" customFormat="1" ht="12.75" customHeight="1" x14ac:dyDescent="0.2"/>
    <row r="43" spans="14:14" s="347" customFormat="1" ht="12.75" x14ac:dyDescent="0.2"/>
    <row r="44" spans="14:14" s="347" customFormat="1" ht="12.75" x14ac:dyDescent="0.2"/>
    <row r="48" spans="14:14" x14ac:dyDescent="0.25">
      <c r="N48" s="31"/>
    </row>
    <row r="52" spans="14:14" x14ac:dyDescent="0.25">
      <c r="N52" s="33"/>
    </row>
  </sheetData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Página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zoomScale="106" zoomScaleNormal="106" workbookViewId="0">
      <selection activeCell="G94" sqref="G94"/>
    </sheetView>
  </sheetViews>
  <sheetFormatPr baseColWidth="10" defaultRowHeight="15" x14ac:dyDescent="0.25"/>
  <cols>
    <col min="2" max="2" width="10.7109375" customWidth="1"/>
    <col min="3" max="3" width="24.42578125" style="10" customWidth="1"/>
    <col min="4" max="4" width="7.7109375" customWidth="1"/>
    <col min="5" max="5" width="8" customWidth="1"/>
    <col min="6" max="6" width="9.42578125" customWidth="1"/>
    <col min="7" max="7" width="7.7109375" customWidth="1"/>
    <col min="8" max="8" width="24.28515625" customWidth="1"/>
    <col min="9" max="9" width="10.7109375" style="12" customWidth="1"/>
    <col min="10" max="10" width="12.85546875" customWidth="1"/>
    <col min="11" max="11" width="7.7109375" customWidth="1"/>
    <col min="12" max="12" width="9.85546875" customWidth="1"/>
    <col min="13" max="13" width="8.85546875" style="11" customWidth="1"/>
    <col min="14" max="14" width="11.42578125" style="227"/>
    <col min="15" max="15" width="12" style="227" bestFit="1" customWidth="1"/>
  </cols>
  <sheetData>
    <row r="1" spans="1:15" x14ac:dyDescent="0.25">
      <c r="A1" s="11"/>
      <c r="B1" s="10"/>
      <c r="D1" s="11"/>
      <c r="E1" s="11"/>
      <c r="L1" s="13"/>
    </row>
    <row r="2" spans="1:15" ht="14.45" customHeight="1" x14ac:dyDescent="0.25">
      <c r="A2" s="11"/>
      <c r="B2" s="10"/>
      <c r="D2" s="11"/>
      <c r="E2" s="11"/>
      <c r="L2" s="13"/>
    </row>
    <row r="3" spans="1:15" ht="72" customHeight="1" x14ac:dyDescent="0.25">
      <c r="A3" s="11"/>
      <c r="B3" s="10"/>
      <c r="D3" s="11"/>
      <c r="E3" s="11"/>
      <c r="L3" s="13"/>
    </row>
    <row r="4" spans="1:15" ht="14.45" customHeight="1" thickBot="1" x14ac:dyDescent="0.3">
      <c r="A4" s="11"/>
      <c r="B4" s="10"/>
      <c r="D4" s="11"/>
      <c r="E4" s="11"/>
      <c r="L4" s="13"/>
    </row>
    <row r="5" spans="1:15" s="238" customFormat="1" ht="19.149999999999999" customHeight="1" thickTop="1" thickBot="1" x14ac:dyDescent="0.25">
      <c r="B5" s="1014" t="s">
        <v>1179</v>
      </c>
      <c r="C5" s="1263" t="s">
        <v>35</v>
      </c>
      <c r="D5" s="1016" t="s">
        <v>6</v>
      </c>
      <c r="E5" s="1016" t="s">
        <v>3</v>
      </c>
      <c r="F5" s="1016" t="s">
        <v>4</v>
      </c>
      <c r="G5" s="1016" t="s">
        <v>7</v>
      </c>
      <c r="H5" s="1016" t="s">
        <v>36</v>
      </c>
      <c r="I5" s="1007" t="s">
        <v>37</v>
      </c>
      <c r="J5" s="1009" t="s">
        <v>8</v>
      </c>
      <c r="K5" s="1011" t="s">
        <v>38</v>
      </c>
      <c r="L5" s="1011"/>
      <c r="M5" s="1011"/>
      <c r="N5" s="239"/>
      <c r="O5" s="239"/>
    </row>
    <row r="6" spans="1:15" s="238" customFormat="1" ht="14.45" customHeight="1" x14ac:dyDescent="0.2">
      <c r="B6" s="1015"/>
      <c r="C6" s="1264"/>
      <c r="D6" s="1017"/>
      <c r="E6" s="1017"/>
      <c r="F6" s="1017"/>
      <c r="G6" s="1017"/>
      <c r="H6" s="1017"/>
      <c r="I6" s="1008"/>
      <c r="J6" s="1010"/>
      <c r="K6" s="224" t="s">
        <v>39</v>
      </c>
      <c r="L6" s="224" t="s">
        <v>40</v>
      </c>
      <c r="M6" s="224" t="s">
        <v>41</v>
      </c>
      <c r="N6" s="239"/>
      <c r="O6" s="668" t="s">
        <v>1845</v>
      </c>
    </row>
    <row r="7" spans="1:15" ht="15.75" thickBot="1" x14ac:dyDescent="0.3">
      <c r="A7" s="370"/>
      <c r="B7" s="253"/>
      <c r="C7" s="369" t="s">
        <v>1178</v>
      </c>
      <c r="D7" s="68"/>
      <c r="E7" s="253"/>
      <c r="F7" s="253"/>
      <c r="G7" s="253"/>
      <c r="H7" s="253"/>
      <c r="I7" s="368"/>
      <c r="J7" s="272"/>
      <c r="K7" s="253"/>
      <c r="L7" s="253"/>
      <c r="M7" s="253"/>
      <c r="N7" s="367"/>
      <c r="O7" s="675">
        <f>I9+I10+I22+I67+I68+I70+I72+I73+I74+I76</f>
        <v>18570</v>
      </c>
    </row>
    <row r="8" spans="1:15" x14ac:dyDescent="0.25">
      <c r="A8" s="44"/>
      <c r="B8" s="21" t="s">
        <v>42</v>
      </c>
      <c r="C8" s="19" t="s">
        <v>723</v>
      </c>
      <c r="D8" s="20" t="s">
        <v>56</v>
      </c>
      <c r="E8" s="20" t="s">
        <v>45</v>
      </c>
      <c r="F8" s="20" t="s">
        <v>45</v>
      </c>
      <c r="G8" s="21" t="s">
        <v>46</v>
      </c>
      <c r="H8" s="22" t="s">
        <v>1177</v>
      </c>
      <c r="I8" s="23">
        <v>0</v>
      </c>
      <c r="J8" s="77" t="s">
        <v>521</v>
      </c>
      <c r="K8" s="21"/>
      <c r="L8" s="21"/>
      <c r="M8" s="21" t="s">
        <v>21</v>
      </c>
    </row>
    <row r="9" spans="1:15" x14ac:dyDescent="0.25">
      <c r="A9" s="44"/>
      <c r="B9" s="21" t="s">
        <v>42</v>
      </c>
      <c r="C9" s="19" t="s">
        <v>673</v>
      </c>
      <c r="D9" s="20" t="s">
        <v>56</v>
      </c>
      <c r="E9" s="20" t="s">
        <v>45</v>
      </c>
      <c r="F9" s="20" t="s">
        <v>45</v>
      </c>
      <c r="G9" s="21" t="s">
        <v>46</v>
      </c>
      <c r="H9" s="22" t="s">
        <v>939</v>
      </c>
      <c r="I9" s="23">
        <v>150</v>
      </c>
      <c r="J9" s="77" t="s">
        <v>521</v>
      </c>
      <c r="K9" s="21"/>
      <c r="L9" s="21"/>
      <c r="M9" s="21" t="s">
        <v>21</v>
      </c>
    </row>
    <row r="10" spans="1:15" x14ac:dyDescent="0.25">
      <c r="A10" s="44"/>
      <c r="B10" s="21" t="s">
        <v>42</v>
      </c>
      <c r="C10" s="19" t="s">
        <v>50</v>
      </c>
      <c r="D10" s="20" t="s">
        <v>722</v>
      </c>
      <c r="E10" s="20" t="s">
        <v>45</v>
      </c>
      <c r="F10" s="20" t="s">
        <v>45</v>
      </c>
      <c r="G10" s="21" t="s">
        <v>46</v>
      </c>
      <c r="H10" s="22" t="s">
        <v>1176</v>
      </c>
      <c r="I10" s="23">
        <v>170</v>
      </c>
      <c r="J10" s="77" t="s">
        <v>521</v>
      </c>
      <c r="K10" s="21"/>
      <c r="L10" s="21"/>
      <c r="M10" s="21" t="s">
        <v>21</v>
      </c>
    </row>
    <row r="11" spans="1:15" x14ac:dyDescent="0.25">
      <c r="A11" s="44"/>
      <c r="B11" s="21" t="s">
        <v>42</v>
      </c>
      <c r="C11" s="19" t="s">
        <v>1175</v>
      </c>
      <c r="D11" s="20" t="s">
        <v>56</v>
      </c>
      <c r="E11" s="20" t="s">
        <v>45</v>
      </c>
      <c r="F11" s="20" t="s">
        <v>45</v>
      </c>
      <c r="G11" s="21" t="s">
        <v>46</v>
      </c>
      <c r="H11" s="22" t="s">
        <v>1174</v>
      </c>
      <c r="I11" s="23">
        <v>0</v>
      </c>
      <c r="J11" s="77" t="s">
        <v>521</v>
      </c>
      <c r="K11" s="21"/>
      <c r="L11" s="21"/>
      <c r="M11" s="21" t="s">
        <v>21</v>
      </c>
    </row>
    <row r="12" spans="1:15" x14ac:dyDescent="0.25">
      <c r="A12" s="44"/>
      <c r="B12" s="21" t="s">
        <v>49</v>
      </c>
      <c r="C12" s="19" t="s">
        <v>1173</v>
      </c>
      <c r="D12" s="20" t="s">
        <v>56</v>
      </c>
      <c r="E12" s="20" t="s">
        <v>45</v>
      </c>
      <c r="F12" s="20" t="s">
        <v>45</v>
      </c>
      <c r="G12" s="21" t="s">
        <v>46</v>
      </c>
      <c r="H12" s="22" t="s">
        <v>1172</v>
      </c>
      <c r="I12" s="23">
        <v>0</v>
      </c>
      <c r="J12" s="77" t="s">
        <v>521</v>
      </c>
      <c r="K12" s="21"/>
      <c r="L12" s="21"/>
      <c r="M12" s="21" t="s">
        <v>21</v>
      </c>
    </row>
    <row r="13" spans="1:15" x14ac:dyDescent="0.25">
      <c r="A13" s="44"/>
      <c r="B13" s="21" t="s">
        <v>42</v>
      </c>
      <c r="C13" s="20" t="s">
        <v>234</v>
      </c>
      <c r="D13" s="20" t="s">
        <v>66</v>
      </c>
      <c r="E13" s="20" t="s">
        <v>67</v>
      </c>
      <c r="F13" s="20" t="s">
        <v>45</v>
      </c>
      <c r="G13" s="21" t="s">
        <v>46</v>
      </c>
      <c r="H13" s="22" t="s">
        <v>1171</v>
      </c>
      <c r="I13" s="23">
        <v>0</v>
      </c>
      <c r="J13" s="77" t="s">
        <v>521</v>
      </c>
      <c r="K13" s="21"/>
      <c r="L13" s="21"/>
      <c r="M13" s="21" t="s">
        <v>21</v>
      </c>
    </row>
    <row r="14" spans="1:15" x14ac:dyDescent="0.25">
      <c r="A14" s="318"/>
      <c r="B14" s="21" t="s">
        <v>42</v>
      </c>
      <c r="C14" s="19" t="s">
        <v>1170</v>
      </c>
      <c r="D14" s="20" t="s">
        <v>334</v>
      </c>
      <c r="E14" s="20"/>
      <c r="F14" s="20"/>
      <c r="G14" s="21" t="s">
        <v>46</v>
      </c>
      <c r="H14" s="22" t="s">
        <v>519</v>
      </c>
      <c r="I14" s="23">
        <v>0</v>
      </c>
      <c r="J14" s="77" t="s">
        <v>521</v>
      </c>
      <c r="K14" s="21"/>
      <c r="L14" s="21"/>
      <c r="M14" s="21" t="s">
        <v>21</v>
      </c>
    </row>
    <row r="15" spans="1:15" ht="23.25" x14ac:dyDescent="0.25">
      <c r="A15" s="318"/>
      <c r="B15" s="21" t="s">
        <v>42</v>
      </c>
      <c r="C15" s="20" t="s">
        <v>1169</v>
      </c>
      <c r="D15" s="19" t="s">
        <v>1168</v>
      </c>
      <c r="E15" s="20" t="s">
        <v>45</v>
      </c>
      <c r="F15" s="20" t="s">
        <v>45</v>
      </c>
      <c r="G15" s="21" t="s">
        <v>46</v>
      </c>
      <c r="H15" s="22" t="s">
        <v>1167</v>
      </c>
      <c r="I15" s="23">
        <v>0</v>
      </c>
      <c r="J15" s="77" t="s">
        <v>521</v>
      </c>
      <c r="K15" s="21"/>
      <c r="L15" s="21"/>
      <c r="M15" s="21" t="s">
        <v>21</v>
      </c>
    </row>
    <row r="16" spans="1:15" x14ac:dyDescent="0.25">
      <c r="A16" s="318"/>
      <c r="B16" s="21" t="s">
        <v>42</v>
      </c>
      <c r="C16" s="19" t="s">
        <v>694</v>
      </c>
      <c r="D16" s="20" t="s">
        <v>212</v>
      </c>
      <c r="E16" s="20" t="s">
        <v>45</v>
      </c>
      <c r="F16" s="20" t="s">
        <v>45</v>
      </c>
      <c r="G16" s="21" t="s">
        <v>46</v>
      </c>
      <c r="H16" s="22" t="s">
        <v>521</v>
      </c>
      <c r="I16" s="23">
        <v>0</v>
      </c>
      <c r="J16" s="77" t="s">
        <v>521</v>
      </c>
      <c r="K16" s="21"/>
      <c r="L16" s="21"/>
      <c r="M16" s="21" t="s">
        <v>21</v>
      </c>
    </row>
    <row r="17" spans="1:13" x14ac:dyDescent="0.25">
      <c r="A17" s="318"/>
      <c r="B17" s="21" t="s">
        <v>42</v>
      </c>
      <c r="C17" s="19" t="s">
        <v>530</v>
      </c>
      <c r="D17" s="20" t="s">
        <v>63</v>
      </c>
      <c r="E17" s="20" t="s">
        <v>45</v>
      </c>
      <c r="F17" s="20" t="s">
        <v>45</v>
      </c>
      <c r="G17" s="21" t="s">
        <v>46</v>
      </c>
      <c r="H17" s="22" t="s">
        <v>649</v>
      </c>
      <c r="I17" s="23">
        <v>0</v>
      </c>
      <c r="J17" s="77" t="s">
        <v>521</v>
      </c>
      <c r="K17" s="21"/>
      <c r="L17" s="21"/>
      <c r="M17" s="21" t="s">
        <v>21</v>
      </c>
    </row>
    <row r="18" spans="1:13" x14ac:dyDescent="0.25">
      <c r="A18" s="318"/>
      <c r="B18" s="21" t="s">
        <v>42</v>
      </c>
      <c r="C18" s="19" t="s">
        <v>1166</v>
      </c>
      <c r="D18" s="20" t="s">
        <v>19</v>
      </c>
      <c r="E18" s="20" t="s">
        <v>45</v>
      </c>
      <c r="F18" s="20" t="s">
        <v>45</v>
      </c>
      <c r="G18" s="21" t="s">
        <v>46</v>
      </c>
      <c r="H18" s="22" t="s">
        <v>649</v>
      </c>
      <c r="I18" s="23">
        <v>0</v>
      </c>
      <c r="J18" s="77" t="s">
        <v>521</v>
      </c>
      <c r="K18" s="21"/>
      <c r="L18" s="21"/>
      <c r="M18" s="21" t="s">
        <v>21</v>
      </c>
    </row>
    <row r="19" spans="1:13" x14ac:dyDescent="0.25">
      <c r="A19" s="366"/>
      <c r="B19" s="153"/>
      <c r="C19" s="365" t="s">
        <v>1165</v>
      </c>
      <c r="D19" s="155"/>
      <c r="E19" s="155"/>
      <c r="F19" s="155"/>
      <c r="G19" s="21" t="s">
        <v>46</v>
      </c>
      <c r="H19" s="153"/>
      <c r="I19" s="315"/>
      <c r="J19" s="145"/>
      <c r="K19" s="77"/>
      <c r="L19" s="153"/>
      <c r="M19" s="77"/>
    </row>
    <row r="20" spans="1:13" x14ac:dyDescent="0.25">
      <c r="A20" s="318"/>
      <c r="B20" s="21" t="s">
        <v>42</v>
      </c>
      <c r="C20" s="20" t="s">
        <v>1164</v>
      </c>
      <c r="D20" s="20"/>
      <c r="E20" s="20" t="s">
        <v>45</v>
      </c>
      <c r="F20" s="20" t="s">
        <v>45</v>
      </c>
      <c r="G20" s="21" t="s">
        <v>46</v>
      </c>
      <c r="H20" s="22" t="s">
        <v>1163</v>
      </c>
      <c r="I20" s="23"/>
      <c r="J20" s="77" t="s">
        <v>521</v>
      </c>
      <c r="K20" s="21"/>
      <c r="L20" s="21"/>
      <c r="M20" s="21" t="s">
        <v>21</v>
      </c>
    </row>
    <row r="21" spans="1:13" x14ac:dyDescent="0.25">
      <c r="A21" s="318"/>
      <c r="B21" s="21" t="s">
        <v>42</v>
      </c>
      <c r="C21" s="19" t="s">
        <v>1162</v>
      </c>
      <c r="D21" s="20" t="s">
        <v>66</v>
      </c>
      <c r="E21" s="20" t="s">
        <v>45</v>
      </c>
      <c r="F21" s="20" t="s">
        <v>45</v>
      </c>
      <c r="G21" s="21" t="s">
        <v>46</v>
      </c>
      <c r="H21" s="22" t="s">
        <v>1161</v>
      </c>
      <c r="I21" s="23">
        <v>0</v>
      </c>
      <c r="J21" s="77" t="s">
        <v>521</v>
      </c>
      <c r="K21" s="21"/>
      <c r="L21" s="21"/>
      <c r="M21" s="21" t="s">
        <v>21</v>
      </c>
    </row>
    <row r="22" spans="1:13" x14ac:dyDescent="0.25">
      <c r="A22" s="318"/>
      <c r="B22" s="21" t="s">
        <v>42</v>
      </c>
      <c r="C22" s="20" t="s">
        <v>1160</v>
      </c>
      <c r="D22" s="20" t="s">
        <v>66</v>
      </c>
      <c r="E22" s="20" t="s">
        <v>45</v>
      </c>
      <c r="F22" s="20" t="s">
        <v>45</v>
      </c>
      <c r="G22" s="21" t="s">
        <v>46</v>
      </c>
      <c r="H22" s="22" t="s">
        <v>47</v>
      </c>
      <c r="I22" s="23">
        <v>300</v>
      </c>
      <c r="J22" s="77" t="s">
        <v>521</v>
      </c>
      <c r="K22" s="21"/>
      <c r="L22" s="21"/>
      <c r="M22" s="21" t="s">
        <v>21</v>
      </c>
    </row>
    <row r="23" spans="1:13" x14ac:dyDescent="0.25">
      <c r="A23" s="318"/>
      <c r="B23" s="21" t="s">
        <v>42</v>
      </c>
      <c r="C23" s="19" t="s">
        <v>1159</v>
      </c>
      <c r="D23" s="20" t="s">
        <v>66</v>
      </c>
      <c r="E23" s="20"/>
      <c r="F23" s="20"/>
      <c r="G23" s="21" t="s">
        <v>46</v>
      </c>
      <c r="H23" s="22" t="s">
        <v>831</v>
      </c>
      <c r="I23" s="23">
        <v>0</v>
      </c>
      <c r="J23" s="77" t="s">
        <v>521</v>
      </c>
      <c r="K23" s="21"/>
      <c r="L23" s="21"/>
      <c r="M23" s="21" t="s">
        <v>21</v>
      </c>
    </row>
    <row r="24" spans="1:13" x14ac:dyDescent="0.25">
      <c r="A24" s="318"/>
      <c r="B24" s="21" t="s">
        <v>42</v>
      </c>
      <c r="C24" s="19" t="s">
        <v>1158</v>
      </c>
      <c r="D24" s="20" t="s">
        <v>63</v>
      </c>
      <c r="E24" s="20" t="s">
        <v>45</v>
      </c>
      <c r="F24" s="20" t="s">
        <v>45</v>
      </c>
      <c r="G24" s="21" t="s">
        <v>46</v>
      </c>
      <c r="H24" s="22" t="s">
        <v>649</v>
      </c>
      <c r="I24" s="23">
        <v>0</v>
      </c>
      <c r="J24" s="77" t="s">
        <v>521</v>
      </c>
      <c r="K24" s="21"/>
      <c r="L24" s="21"/>
      <c r="M24" s="21" t="s">
        <v>21</v>
      </c>
    </row>
    <row r="25" spans="1:13" ht="34.5" x14ac:dyDescent="0.25">
      <c r="A25" s="318"/>
      <c r="B25" s="21" t="s">
        <v>42</v>
      </c>
      <c r="C25" s="19" t="s">
        <v>1157</v>
      </c>
      <c r="D25" s="19" t="s">
        <v>808</v>
      </c>
      <c r="E25" s="20" t="s">
        <v>102</v>
      </c>
      <c r="F25" s="20" t="s">
        <v>1156</v>
      </c>
      <c r="G25" s="21" t="s">
        <v>46</v>
      </c>
      <c r="H25" s="22" t="s">
        <v>1155</v>
      </c>
      <c r="I25" s="23">
        <v>0</v>
      </c>
      <c r="J25" s="77" t="s">
        <v>521</v>
      </c>
      <c r="K25" s="21"/>
      <c r="L25" s="21"/>
      <c r="M25" s="21" t="s">
        <v>21</v>
      </c>
    </row>
    <row r="26" spans="1:13" x14ac:dyDescent="0.25">
      <c r="A26" s="366"/>
      <c r="B26" s="153"/>
      <c r="C26" s="365" t="s">
        <v>1076</v>
      </c>
      <c r="D26" s="155"/>
      <c r="E26" s="155"/>
      <c r="F26" s="155"/>
      <c r="G26" s="21" t="s">
        <v>46</v>
      </c>
      <c r="H26" s="153"/>
      <c r="I26" s="315"/>
      <c r="J26" s="77"/>
      <c r="K26" s="77"/>
      <c r="L26" s="153"/>
      <c r="M26" s="77"/>
    </row>
    <row r="27" spans="1:13" x14ac:dyDescent="0.25">
      <c r="A27" s="318"/>
      <c r="B27" s="21" t="s">
        <v>42</v>
      </c>
      <c r="C27" s="20" t="s">
        <v>1154</v>
      </c>
      <c r="D27" s="20" t="s">
        <v>56</v>
      </c>
      <c r="E27" s="20" t="s">
        <v>45</v>
      </c>
      <c r="F27" s="20" t="s">
        <v>45</v>
      </c>
      <c r="G27" s="21" t="s">
        <v>46</v>
      </c>
      <c r="H27" s="22" t="s">
        <v>1153</v>
      </c>
      <c r="I27" s="23">
        <v>0</v>
      </c>
      <c r="J27" s="77" t="s">
        <v>521</v>
      </c>
      <c r="K27" s="21"/>
      <c r="L27" s="21"/>
      <c r="M27" s="21" t="s">
        <v>21</v>
      </c>
    </row>
    <row r="28" spans="1:13" x14ac:dyDescent="0.25">
      <c r="A28" s="318"/>
      <c r="B28" s="21" t="s">
        <v>49</v>
      </c>
      <c r="C28" s="19" t="s">
        <v>1152</v>
      </c>
      <c r="D28" s="20" t="s">
        <v>359</v>
      </c>
      <c r="E28" s="20" t="s">
        <v>45</v>
      </c>
      <c r="F28" s="20" t="s">
        <v>45</v>
      </c>
      <c r="G28" s="21" t="s">
        <v>46</v>
      </c>
      <c r="H28" s="22" t="s">
        <v>1151</v>
      </c>
      <c r="I28" s="23">
        <v>0</v>
      </c>
      <c r="J28" s="77" t="s">
        <v>521</v>
      </c>
      <c r="K28" s="21"/>
      <c r="L28" s="21"/>
      <c r="M28" s="21" t="s">
        <v>21</v>
      </c>
    </row>
    <row r="29" spans="1:13" x14ac:dyDescent="0.25">
      <c r="A29" s="318"/>
      <c r="B29" s="21" t="s">
        <v>42</v>
      </c>
      <c r="C29" s="20" t="s">
        <v>1150</v>
      </c>
      <c r="D29" s="20" t="s">
        <v>19</v>
      </c>
      <c r="E29" s="20" t="s">
        <v>45</v>
      </c>
      <c r="F29" s="20" t="s">
        <v>45</v>
      </c>
      <c r="G29" s="21" t="s">
        <v>46</v>
      </c>
      <c r="H29" s="22" t="s">
        <v>1149</v>
      </c>
      <c r="I29" s="23">
        <v>0</v>
      </c>
      <c r="J29" s="77" t="s">
        <v>521</v>
      </c>
      <c r="K29" s="21"/>
      <c r="L29" s="21"/>
      <c r="M29" s="21" t="s">
        <v>21</v>
      </c>
    </row>
    <row r="30" spans="1:13" x14ac:dyDescent="0.25">
      <c r="A30" s="318"/>
      <c r="B30" s="21" t="s">
        <v>49</v>
      </c>
      <c r="C30" s="19" t="s">
        <v>50</v>
      </c>
      <c r="D30" s="20" t="s">
        <v>722</v>
      </c>
      <c r="E30" s="20" t="s">
        <v>45</v>
      </c>
      <c r="F30" s="20" t="s">
        <v>45</v>
      </c>
      <c r="G30" s="21" t="s">
        <v>46</v>
      </c>
      <c r="H30" s="22" t="s">
        <v>521</v>
      </c>
      <c r="I30" s="23">
        <v>0</v>
      </c>
      <c r="J30" s="77" t="s">
        <v>521</v>
      </c>
      <c r="K30" s="21"/>
      <c r="L30" s="21"/>
      <c r="M30" s="21" t="s">
        <v>21</v>
      </c>
    </row>
    <row r="31" spans="1:13" x14ac:dyDescent="0.25">
      <c r="A31" s="318"/>
      <c r="B31" s="21" t="s">
        <v>49</v>
      </c>
      <c r="C31" s="19" t="s">
        <v>1148</v>
      </c>
      <c r="D31" s="20" t="s">
        <v>425</v>
      </c>
      <c r="E31" s="20" t="s">
        <v>45</v>
      </c>
      <c r="F31" s="20" t="s">
        <v>45</v>
      </c>
      <c r="G31" s="21" t="s">
        <v>46</v>
      </c>
      <c r="H31" s="22" t="s">
        <v>649</v>
      </c>
      <c r="I31" s="23">
        <v>0</v>
      </c>
      <c r="J31" s="77" t="s">
        <v>521</v>
      </c>
      <c r="K31" s="21"/>
      <c r="L31" s="21"/>
      <c r="M31" s="21" t="s">
        <v>21</v>
      </c>
    </row>
    <row r="32" spans="1:13" x14ac:dyDescent="0.25">
      <c r="A32" s="318"/>
      <c r="B32" s="21" t="s">
        <v>78</v>
      </c>
      <c r="C32" s="19" t="s">
        <v>799</v>
      </c>
      <c r="D32" s="20" t="s">
        <v>66</v>
      </c>
      <c r="E32" s="20" t="s">
        <v>45</v>
      </c>
      <c r="F32" s="20" t="s">
        <v>45</v>
      </c>
      <c r="G32" s="21" t="s">
        <v>46</v>
      </c>
      <c r="H32" s="22" t="s">
        <v>1147</v>
      </c>
      <c r="I32" s="23">
        <v>0</v>
      </c>
      <c r="J32" s="77" t="s">
        <v>521</v>
      </c>
      <c r="K32" s="21"/>
      <c r="L32" s="21"/>
      <c r="M32" s="21" t="s">
        <v>21</v>
      </c>
    </row>
    <row r="33" spans="1:13" x14ac:dyDescent="0.25">
      <c r="A33" s="318"/>
      <c r="B33" s="21" t="s">
        <v>49</v>
      </c>
      <c r="C33" s="19" t="s">
        <v>693</v>
      </c>
      <c r="D33" s="20" t="s">
        <v>66</v>
      </c>
      <c r="E33" s="20" t="s">
        <v>45</v>
      </c>
      <c r="F33" s="20" t="s">
        <v>45</v>
      </c>
      <c r="G33" s="21" t="s">
        <v>46</v>
      </c>
      <c r="H33" s="22" t="s">
        <v>1146</v>
      </c>
      <c r="I33" s="23">
        <v>0</v>
      </c>
      <c r="J33" s="77" t="s">
        <v>521</v>
      </c>
      <c r="K33" s="21"/>
      <c r="L33" s="21"/>
      <c r="M33" s="21" t="s">
        <v>21</v>
      </c>
    </row>
    <row r="34" spans="1:13" ht="34.5" x14ac:dyDescent="0.25">
      <c r="A34" s="318"/>
      <c r="B34" s="21" t="s">
        <v>1145</v>
      </c>
      <c r="C34" s="19" t="s">
        <v>1144</v>
      </c>
      <c r="D34" s="19" t="s">
        <v>1143</v>
      </c>
      <c r="E34" s="20" t="s">
        <v>45</v>
      </c>
      <c r="F34" s="20" t="s">
        <v>45</v>
      </c>
      <c r="G34" s="21" t="s">
        <v>46</v>
      </c>
      <c r="H34" s="22" t="s">
        <v>1142</v>
      </c>
      <c r="I34" s="23">
        <v>0</v>
      </c>
      <c r="J34" s="77" t="s">
        <v>521</v>
      </c>
      <c r="K34" s="21"/>
      <c r="L34" s="21"/>
      <c r="M34" s="21" t="s">
        <v>21</v>
      </c>
    </row>
    <row r="35" spans="1:13" x14ac:dyDescent="0.25">
      <c r="A35" s="318"/>
      <c r="B35" s="21" t="s">
        <v>42</v>
      </c>
      <c r="C35" s="20" t="s">
        <v>1141</v>
      </c>
      <c r="D35" s="19" t="s">
        <v>66</v>
      </c>
      <c r="E35" s="20" t="s">
        <v>45</v>
      </c>
      <c r="F35" s="20" t="s">
        <v>45</v>
      </c>
      <c r="G35" s="21" t="s">
        <v>46</v>
      </c>
      <c r="H35" s="22" t="s">
        <v>649</v>
      </c>
      <c r="I35" s="23">
        <v>0</v>
      </c>
      <c r="J35" s="77" t="s">
        <v>521</v>
      </c>
      <c r="K35" s="21"/>
      <c r="L35" s="21"/>
      <c r="M35" s="21" t="s">
        <v>21</v>
      </c>
    </row>
    <row r="36" spans="1:13" x14ac:dyDescent="0.25">
      <c r="A36" s="318"/>
      <c r="B36" s="21" t="s">
        <v>493</v>
      </c>
      <c r="C36" s="20" t="s">
        <v>1140</v>
      </c>
      <c r="D36" s="19" t="s">
        <v>334</v>
      </c>
      <c r="E36" s="20" t="s">
        <v>45</v>
      </c>
      <c r="F36" s="20" t="s">
        <v>45</v>
      </c>
      <c r="G36" s="21" t="s">
        <v>46</v>
      </c>
      <c r="H36" s="22" t="s">
        <v>521</v>
      </c>
      <c r="I36" s="23">
        <v>0</v>
      </c>
      <c r="J36" s="77" t="s">
        <v>521</v>
      </c>
      <c r="K36" s="21"/>
      <c r="L36" s="21"/>
      <c r="M36" s="21" t="s">
        <v>21</v>
      </c>
    </row>
    <row r="37" spans="1:13" ht="23.25" x14ac:dyDescent="0.25">
      <c r="A37" s="318"/>
      <c r="B37" s="21" t="s">
        <v>712</v>
      </c>
      <c r="C37" s="19" t="s">
        <v>1139</v>
      </c>
      <c r="D37" s="19" t="s">
        <v>760</v>
      </c>
      <c r="E37" s="20" t="s">
        <v>45</v>
      </c>
      <c r="F37" s="20" t="s">
        <v>45</v>
      </c>
      <c r="G37" s="21" t="s">
        <v>46</v>
      </c>
      <c r="H37" s="22" t="s">
        <v>1135</v>
      </c>
      <c r="I37" s="23">
        <v>0</v>
      </c>
      <c r="J37" s="77" t="s">
        <v>521</v>
      </c>
      <c r="K37" s="21"/>
      <c r="L37" s="21"/>
      <c r="M37" s="21" t="s">
        <v>21</v>
      </c>
    </row>
    <row r="38" spans="1:13" x14ac:dyDescent="0.25">
      <c r="A38" s="318"/>
      <c r="B38" s="21" t="s">
        <v>78</v>
      </c>
      <c r="C38" s="20" t="s">
        <v>1138</v>
      </c>
      <c r="D38" s="20" t="s">
        <v>56</v>
      </c>
      <c r="E38" s="20" t="s">
        <v>45</v>
      </c>
      <c r="F38" s="20" t="s">
        <v>45</v>
      </c>
      <c r="G38" s="21" t="s">
        <v>46</v>
      </c>
      <c r="H38" s="22" t="s">
        <v>1135</v>
      </c>
      <c r="I38" s="23">
        <v>0</v>
      </c>
      <c r="J38" s="77" t="s">
        <v>521</v>
      </c>
      <c r="K38" s="21"/>
      <c r="L38" s="21"/>
      <c r="M38" s="21" t="s">
        <v>21</v>
      </c>
    </row>
    <row r="39" spans="1:13" x14ac:dyDescent="0.25">
      <c r="A39" s="318"/>
      <c r="B39" s="21" t="s">
        <v>42</v>
      </c>
      <c r="C39" s="19" t="s">
        <v>1137</v>
      </c>
      <c r="D39" s="20"/>
      <c r="E39" s="20" t="s">
        <v>45</v>
      </c>
      <c r="F39" s="20" t="s">
        <v>45</v>
      </c>
      <c r="G39" s="21" t="s">
        <v>46</v>
      </c>
      <c r="H39" s="22" t="s">
        <v>1135</v>
      </c>
      <c r="I39" s="23">
        <v>0</v>
      </c>
      <c r="J39" s="77" t="s">
        <v>521</v>
      </c>
      <c r="K39" s="21"/>
      <c r="L39" s="21"/>
      <c r="M39" s="21" t="s">
        <v>21</v>
      </c>
    </row>
    <row r="40" spans="1:13" x14ac:dyDescent="0.25">
      <c r="A40" s="318"/>
      <c r="B40" s="21" t="s">
        <v>42</v>
      </c>
      <c r="C40" s="20" t="s">
        <v>1136</v>
      </c>
      <c r="D40" s="20" t="s">
        <v>66</v>
      </c>
      <c r="E40" s="20" t="s">
        <v>45</v>
      </c>
      <c r="F40" s="20" t="s">
        <v>45</v>
      </c>
      <c r="G40" s="21" t="s">
        <v>46</v>
      </c>
      <c r="H40" s="22" t="s">
        <v>1135</v>
      </c>
      <c r="I40" s="23">
        <v>0</v>
      </c>
      <c r="J40" s="77" t="s">
        <v>521</v>
      </c>
      <c r="K40" s="21"/>
      <c r="L40" s="21"/>
      <c r="M40" s="21" t="s">
        <v>21</v>
      </c>
    </row>
    <row r="41" spans="1:13" x14ac:dyDescent="0.25">
      <c r="A41" s="318"/>
      <c r="B41" s="21" t="s">
        <v>49</v>
      </c>
      <c r="C41" s="20" t="s">
        <v>1134</v>
      </c>
      <c r="D41" s="20"/>
      <c r="E41" s="20" t="s">
        <v>45</v>
      </c>
      <c r="F41" s="20" t="s">
        <v>45</v>
      </c>
      <c r="G41" s="21" t="s">
        <v>46</v>
      </c>
      <c r="H41" s="22" t="s">
        <v>1133</v>
      </c>
      <c r="I41" s="23">
        <v>0</v>
      </c>
      <c r="J41" s="77" t="s">
        <v>521</v>
      </c>
      <c r="K41" s="21"/>
      <c r="L41" s="21"/>
      <c r="M41" s="21" t="s">
        <v>21</v>
      </c>
    </row>
    <row r="42" spans="1:13" x14ac:dyDescent="0.25">
      <c r="A42" s="318"/>
      <c r="B42" s="21" t="s">
        <v>42</v>
      </c>
      <c r="C42" s="20" t="s">
        <v>1132</v>
      </c>
      <c r="D42" s="20"/>
      <c r="E42" s="20" t="s">
        <v>45</v>
      </c>
      <c r="F42" s="20" t="s">
        <v>45</v>
      </c>
      <c r="G42" s="21" t="s">
        <v>46</v>
      </c>
      <c r="H42" s="22" t="s">
        <v>1125</v>
      </c>
      <c r="I42" s="23">
        <v>0</v>
      </c>
      <c r="J42" s="77" t="s">
        <v>521</v>
      </c>
      <c r="K42" s="21"/>
      <c r="L42" s="21"/>
      <c r="M42" s="21" t="s">
        <v>21</v>
      </c>
    </row>
    <row r="43" spans="1:13" x14ac:dyDescent="0.25">
      <c r="A43" s="318"/>
      <c r="B43" s="21" t="s">
        <v>54</v>
      </c>
      <c r="C43" s="20" t="s">
        <v>1131</v>
      </c>
      <c r="D43" s="20"/>
      <c r="E43" s="20" t="s">
        <v>45</v>
      </c>
      <c r="F43" s="20" t="s">
        <v>45</v>
      </c>
      <c r="G43" s="21" t="s">
        <v>46</v>
      </c>
      <c r="H43" s="22" t="s">
        <v>1125</v>
      </c>
      <c r="I43" s="23">
        <v>0</v>
      </c>
      <c r="J43" s="77" t="s">
        <v>521</v>
      </c>
      <c r="K43" s="21"/>
      <c r="L43" s="21"/>
      <c r="M43" s="21" t="s">
        <v>21</v>
      </c>
    </row>
    <row r="44" spans="1:13" x14ac:dyDescent="0.25">
      <c r="A44" s="318"/>
      <c r="B44" s="21" t="s">
        <v>42</v>
      </c>
      <c r="C44" s="20" t="s">
        <v>1126</v>
      </c>
      <c r="D44" s="20"/>
      <c r="E44" s="20" t="s">
        <v>45</v>
      </c>
      <c r="F44" s="20" t="s">
        <v>45</v>
      </c>
      <c r="G44" s="21" t="s">
        <v>46</v>
      </c>
      <c r="H44" s="22" t="s">
        <v>1125</v>
      </c>
      <c r="I44" s="23">
        <v>0</v>
      </c>
      <c r="J44" s="77" t="s">
        <v>521</v>
      </c>
      <c r="K44" s="21"/>
      <c r="L44" s="21"/>
      <c r="M44" s="21" t="s">
        <v>21</v>
      </c>
    </row>
    <row r="45" spans="1:13" x14ac:dyDescent="0.25">
      <c r="A45" s="318"/>
      <c r="B45" s="21" t="s">
        <v>42</v>
      </c>
      <c r="C45" s="20" t="s">
        <v>1130</v>
      </c>
      <c r="D45" s="20"/>
      <c r="E45" s="20" t="s">
        <v>45</v>
      </c>
      <c r="F45" s="20" t="s">
        <v>45</v>
      </c>
      <c r="G45" s="21" t="s">
        <v>46</v>
      </c>
      <c r="H45" s="22" t="s">
        <v>1125</v>
      </c>
      <c r="I45" s="23">
        <v>0</v>
      </c>
      <c r="J45" s="77" t="s">
        <v>521</v>
      </c>
      <c r="K45" s="21"/>
      <c r="L45" s="21"/>
      <c r="M45" s="21" t="s">
        <v>21</v>
      </c>
    </row>
    <row r="46" spans="1:13" x14ac:dyDescent="0.25">
      <c r="A46" s="318"/>
      <c r="B46" s="21" t="s">
        <v>42</v>
      </c>
      <c r="C46" s="19" t="s">
        <v>1129</v>
      </c>
      <c r="D46" s="20" t="s">
        <v>63</v>
      </c>
      <c r="E46" s="20" t="s">
        <v>1128</v>
      </c>
      <c r="F46" s="20" t="s">
        <v>45</v>
      </c>
      <c r="G46" s="21" t="s">
        <v>46</v>
      </c>
      <c r="H46" s="22" t="s">
        <v>1127</v>
      </c>
      <c r="I46" s="23">
        <v>0</v>
      </c>
      <c r="J46" s="77" t="s">
        <v>521</v>
      </c>
      <c r="K46" s="21"/>
      <c r="L46" s="21"/>
      <c r="M46" s="21" t="s">
        <v>21</v>
      </c>
    </row>
    <row r="47" spans="1:13" x14ac:dyDescent="0.25">
      <c r="A47" s="318"/>
      <c r="B47" s="21" t="s">
        <v>42</v>
      </c>
      <c r="C47" s="20" t="s">
        <v>1126</v>
      </c>
      <c r="D47" s="20"/>
      <c r="E47" s="20" t="s">
        <v>45</v>
      </c>
      <c r="F47" s="20" t="s">
        <v>45</v>
      </c>
      <c r="G47" s="21" t="s">
        <v>46</v>
      </c>
      <c r="H47" s="22" t="s">
        <v>1125</v>
      </c>
      <c r="I47" s="23">
        <v>0</v>
      </c>
      <c r="J47" s="77" t="s">
        <v>521</v>
      </c>
      <c r="K47" s="21"/>
      <c r="L47" s="21"/>
      <c r="M47" s="21" t="s">
        <v>21</v>
      </c>
    </row>
    <row r="48" spans="1:13" x14ac:dyDescent="0.25">
      <c r="A48" s="318"/>
      <c r="B48" s="21" t="s">
        <v>42</v>
      </c>
      <c r="C48" s="20" t="s">
        <v>1124</v>
      </c>
      <c r="D48" s="20" t="s">
        <v>334</v>
      </c>
      <c r="E48" s="20" t="s">
        <v>45</v>
      </c>
      <c r="F48" s="20" t="s">
        <v>45</v>
      </c>
      <c r="G48" s="21" t="s">
        <v>46</v>
      </c>
      <c r="H48" s="22" t="s">
        <v>1123</v>
      </c>
      <c r="I48" s="23">
        <v>0</v>
      </c>
      <c r="J48" s="77" t="s">
        <v>521</v>
      </c>
      <c r="K48" s="21"/>
      <c r="L48" s="21"/>
      <c r="M48" s="21" t="s">
        <v>21</v>
      </c>
    </row>
    <row r="49" spans="1:13" x14ac:dyDescent="0.25">
      <c r="A49" s="318"/>
      <c r="B49" s="21" t="s">
        <v>42</v>
      </c>
      <c r="C49" s="20" t="s">
        <v>1122</v>
      </c>
      <c r="D49" s="20" t="s">
        <v>56</v>
      </c>
      <c r="E49" s="20" t="s">
        <v>45</v>
      </c>
      <c r="F49" s="20" t="s">
        <v>45</v>
      </c>
      <c r="G49" s="21" t="s">
        <v>46</v>
      </c>
      <c r="H49" s="22" t="s">
        <v>1121</v>
      </c>
      <c r="I49" s="23">
        <v>0</v>
      </c>
      <c r="J49" s="77" t="s">
        <v>521</v>
      </c>
      <c r="K49" s="21"/>
      <c r="L49" s="21"/>
      <c r="M49" s="21" t="s">
        <v>21</v>
      </c>
    </row>
    <row r="50" spans="1:13" x14ac:dyDescent="0.25">
      <c r="A50" s="318"/>
      <c r="B50" s="21" t="s">
        <v>42</v>
      </c>
      <c r="C50" s="20" t="s">
        <v>1120</v>
      </c>
      <c r="D50" s="20" t="s">
        <v>56</v>
      </c>
      <c r="E50" s="20" t="s">
        <v>45</v>
      </c>
      <c r="F50" s="20" t="s">
        <v>45</v>
      </c>
      <c r="G50" s="21" t="s">
        <v>46</v>
      </c>
      <c r="H50" s="21"/>
      <c r="I50" s="23">
        <v>0</v>
      </c>
      <c r="J50" s="77" t="s">
        <v>521</v>
      </c>
      <c r="K50" s="21"/>
      <c r="L50" s="21"/>
      <c r="M50" s="21" t="s">
        <v>21</v>
      </c>
    </row>
    <row r="51" spans="1:13" x14ac:dyDescent="0.25">
      <c r="A51" s="318"/>
      <c r="B51" s="21" t="s">
        <v>42</v>
      </c>
      <c r="C51" s="20" t="s">
        <v>1110</v>
      </c>
      <c r="D51" s="20" t="s">
        <v>726</v>
      </c>
      <c r="E51" s="20" t="s">
        <v>45</v>
      </c>
      <c r="F51" s="20" t="s">
        <v>45</v>
      </c>
      <c r="G51" s="21" t="s">
        <v>46</v>
      </c>
      <c r="H51" s="21"/>
      <c r="I51" s="23">
        <v>0</v>
      </c>
      <c r="J51" s="77" t="s">
        <v>521</v>
      </c>
      <c r="K51" s="21"/>
      <c r="L51" s="21"/>
      <c r="M51" s="21" t="s">
        <v>21</v>
      </c>
    </row>
    <row r="52" spans="1:13" ht="23.25" x14ac:dyDescent="0.25">
      <c r="A52" s="31"/>
      <c r="B52" s="21" t="s">
        <v>802</v>
      </c>
      <c r="C52" s="19" t="s">
        <v>1119</v>
      </c>
      <c r="D52" s="20" t="s">
        <v>46</v>
      </c>
      <c r="E52" s="20" t="s">
        <v>45</v>
      </c>
      <c r="F52" s="20" t="s">
        <v>45</v>
      </c>
      <c r="G52" s="21" t="s">
        <v>46</v>
      </c>
      <c r="H52" s="21" t="s">
        <v>1105</v>
      </c>
      <c r="I52" s="23">
        <v>0</v>
      </c>
      <c r="J52" s="77" t="s">
        <v>521</v>
      </c>
      <c r="K52" s="30"/>
      <c r="L52" s="30"/>
      <c r="M52" s="30" t="s">
        <v>21</v>
      </c>
    </row>
    <row r="53" spans="1:13" x14ac:dyDescent="0.25">
      <c r="A53" s="31"/>
      <c r="B53" s="21" t="s">
        <v>1118</v>
      </c>
      <c r="C53" s="19" t="s">
        <v>1117</v>
      </c>
      <c r="D53" s="20" t="s">
        <v>46</v>
      </c>
      <c r="E53" s="20" t="s">
        <v>45</v>
      </c>
      <c r="F53" s="20" t="s">
        <v>45</v>
      </c>
      <c r="G53" s="21" t="s">
        <v>46</v>
      </c>
      <c r="H53" s="21" t="s">
        <v>1105</v>
      </c>
      <c r="I53" s="23">
        <v>0</v>
      </c>
      <c r="J53" s="77" t="s">
        <v>521</v>
      </c>
      <c r="K53" s="30"/>
      <c r="L53" s="30"/>
      <c r="M53" s="30" t="s">
        <v>21</v>
      </c>
    </row>
    <row r="54" spans="1:13" x14ac:dyDescent="0.25">
      <c r="A54" s="31"/>
      <c r="B54" s="21" t="s">
        <v>363</v>
      </c>
      <c r="C54" s="20" t="s">
        <v>1116</v>
      </c>
      <c r="D54" s="20" t="s">
        <v>63</v>
      </c>
      <c r="E54" s="20" t="s">
        <v>45</v>
      </c>
      <c r="F54" s="20" t="s">
        <v>45</v>
      </c>
      <c r="G54" s="21" t="s">
        <v>46</v>
      </c>
      <c r="H54" s="21" t="s">
        <v>1105</v>
      </c>
      <c r="I54" s="23">
        <v>0</v>
      </c>
      <c r="J54" s="77" t="s">
        <v>521</v>
      </c>
      <c r="K54" s="30"/>
      <c r="L54" s="30"/>
      <c r="M54" s="30" t="s">
        <v>21</v>
      </c>
    </row>
    <row r="55" spans="1:13" x14ac:dyDescent="0.25">
      <c r="A55" s="31"/>
      <c r="B55" s="21" t="s">
        <v>238</v>
      </c>
      <c r="C55" s="20" t="s">
        <v>1115</v>
      </c>
      <c r="D55" s="20" t="s">
        <v>46</v>
      </c>
      <c r="E55" s="20" t="s">
        <v>45</v>
      </c>
      <c r="F55" s="20" t="s">
        <v>45</v>
      </c>
      <c r="G55" s="21" t="s">
        <v>46</v>
      </c>
      <c r="H55" s="21" t="s">
        <v>1105</v>
      </c>
      <c r="I55" s="23">
        <v>0</v>
      </c>
      <c r="J55" s="77" t="s">
        <v>521</v>
      </c>
      <c r="K55" s="30"/>
      <c r="L55" s="30"/>
      <c r="M55" s="30" t="s">
        <v>21</v>
      </c>
    </row>
    <row r="56" spans="1:13" x14ac:dyDescent="0.25">
      <c r="A56" s="31"/>
      <c r="B56" s="21" t="s">
        <v>713</v>
      </c>
      <c r="C56" s="20" t="s">
        <v>1114</v>
      </c>
      <c r="D56" s="20" t="s">
        <v>46</v>
      </c>
      <c r="E56" s="20" t="s">
        <v>45</v>
      </c>
      <c r="F56" s="20" t="s">
        <v>45</v>
      </c>
      <c r="G56" s="21" t="s">
        <v>46</v>
      </c>
      <c r="H56" s="21" t="s">
        <v>1105</v>
      </c>
      <c r="I56" s="23">
        <v>0</v>
      </c>
      <c r="J56" s="77" t="s">
        <v>521</v>
      </c>
      <c r="K56" s="30"/>
      <c r="L56" s="30"/>
      <c r="M56" s="30" t="s">
        <v>21</v>
      </c>
    </row>
    <row r="57" spans="1:13" x14ac:dyDescent="0.25">
      <c r="A57" s="31"/>
      <c r="B57" s="21" t="s">
        <v>49</v>
      </c>
      <c r="C57" s="20" t="s">
        <v>1113</v>
      </c>
      <c r="D57" s="20" t="s">
        <v>46</v>
      </c>
      <c r="E57" s="20" t="s">
        <v>45</v>
      </c>
      <c r="F57" s="20" t="s">
        <v>45</v>
      </c>
      <c r="G57" s="21" t="s">
        <v>46</v>
      </c>
      <c r="H57" s="21" t="s">
        <v>1105</v>
      </c>
      <c r="I57" s="23">
        <v>0</v>
      </c>
      <c r="J57" s="77" t="s">
        <v>521</v>
      </c>
      <c r="K57" s="30"/>
      <c r="L57" s="30"/>
      <c r="M57" s="30" t="s">
        <v>21</v>
      </c>
    </row>
    <row r="58" spans="1:13" x14ac:dyDescent="0.25">
      <c r="A58" s="31"/>
      <c r="B58" s="21" t="s">
        <v>49</v>
      </c>
      <c r="C58" s="20" t="s">
        <v>1112</v>
      </c>
      <c r="D58" s="20" t="s">
        <v>46</v>
      </c>
      <c r="E58" s="20" t="s">
        <v>45</v>
      </c>
      <c r="F58" s="20" t="s">
        <v>45</v>
      </c>
      <c r="G58" s="21" t="s">
        <v>46</v>
      </c>
      <c r="H58" s="21" t="s">
        <v>1105</v>
      </c>
      <c r="I58" s="23">
        <v>0</v>
      </c>
      <c r="J58" s="77" t="s">
        <v>521</v>
      </c>
      <c r="K58" s="30"/>
      <c r="L58" s="30"/>
      <c r="M58" s="30" t="s">
        <v>21</v>
      </c>
    </row>
    <row r="59" spans="1:13" x14ac:dyDescent="0.25">
      <c r="A59" s="31"/>
      <c r="B59" s="21" t="s">
        <v>54</v>
      </c>
      <c r="C59" s="20" t="s">
        <v>1111</v>
      </c>
      <c r="D59" s="20" t="s">
        <v>46</v>
      </c>
      <c r="E59" s="20" t="s">
        <v>45</v>
      </c>
      <c r="F59" s="20" t="s">
        <v>45</v>
      </c>
      <c r="G59" s="21" t="s">
        <v>46</v>
      </c>
      <c r="H59" s="21" t="s">
        <v>1105</v>
      </c>
      <c r="I59" s="23">
        <v>0</v>
      </c>
      <c r="J59" s="77" t="s">
        <v>521</v>
      </c>
      <c r="K59" s="30"/>
      <c r="L59" s="30"/>
      <c r="M59" s="30" t="s">
        <v>21</v>
      </c>
    </row>
    <row r="60" spans="1:13" x14ac:dyDescent="0.25">
      <c r="A60" s="31"/>
      <c r="B60" s="21" t="s">
        <v>42</v>
      </c>
      <c r="C60" s="20" t="s">
        <v>1110</v>
      </c>
      <c r="D60" s="20" t="s">
        <v>46</v>
      </c>
      <c r="E60" s="20" t="s">
        <v>45</v>
      </c>
      <c r="F60" s="20" t="s">
        <v>45</v>
      </c>
      <c r="G60" s="21" t="s">
        <v>46</v>
      </c>
      <c r="H60" s="21" t="s">
        <v>1105</v>
      </c>
      <c r="I60" s="23">
        <v>0</v>
      </c>
      <c r="J60" s="77" t="s">
        <v>521</v>
      </c>
      <c r="K60" s="30"/>
      <c r="L60" s="30"/>
      <c r="M60" s="30" t="s">
        <v>21</v>
      </c>
    </row>
    <row r="61" spans="1:13" x14ac:dyDescent="0.25">
      <c r="A61" s="31"/>
      <c r="B61" s="21" t="s">
        <v>712</v>
      </c>
      <c r="C61" s="20" t="s">
        <v>1109</v>
      </c>
      <c r="D61" s="20" t="s">
        <v>46</v>
      </c>
      <c r="E61" s="20" t="s">
        <v>45</v>
      </c>
      <c r="F61" s="20" t="s">
        <v>45</v>
      </c>
      <c r="G61" s="21" t="s">
        <v>46</v>
      </c>
      <c r="H61" s="21" t="s">
        <v>1105</v>
      </c>
      <c r="I61" s="23">
        <v>0</v>
      </c>
      <c r="J61" s="77" t="s">
        <v>521</v>
      </c>
      <c r="K61" s="30"/>
      <c r="L61" s="30"/>
      <c r="M61" s="30" t="s">
        <v>21</v>
      </c>
    </row>
    <row r="62" spans="1:13" x14ac:dyDescent="0.25">
      <c r="A62" s="31"/>
      <c r="B62" s="21" t="s">
        <v>42</v>
      </c>
      <c r="C62" s="20" t="s">
        <v>1108</v>
      </c>
      <c r="D62" s="20" t="s">
        <v>359</v>
      </c>
      <c r="E62" s="20" t="s">
        <v>45</v>
      </c>
      <c r="F62" s="20" t="s">
        <v>45</v>
      </c>
      <c r="G62" s="21" t="s">
        <v>46</v>
      </c>
      <c r="H62" s="21" t="s">
        <v>1105</v>
      </c>
      <c r="I62" s="23">
        <v>0</v>
      </c>
      <c r="J62" s="77" t="s">
        <v>521</v>
      </c>
      <c r="K62" s="30"/>
      <c r="L62" s="30"/>
      <c r="M62" s="30" t="s">
        <v>21</v>
      </c>
    </row>
    <row r="63" spans="1:13" x14ac:dyDescent="0.25">
      <c r="A63" s="31"/>
      <c r="B63" s="21" t="s">
        <v>42</v>
      </c>
      <c r="C63" s="20" t="s">
        <v>1107</v>
      </c>
      <c r="D63" s="20" t="s">
        <v>46</v>
      </c>
      <c r="E63" s="20" t="s">
        <v>45</v>
      </c>
      <c r="F63" s="20" t="s">
        <v>45</v>
      </c>
      <c r="G63" s="21" t="s">
        <v>46</v>
      </c>
      <c r="H63" s="21" t="s">
        <v>1105</v>
      </c>
      <c r="I63" s="23">
        <v>0</v>
      </c>
      <c r="J63" s="77" t="s">
        <v>521</v>
      </c>
      <c r="K63" s="30"/>
      <c r="L63" s="30"/>
      <c r="M63" s="30" t="s">
        <v>21</v>
      </c>
    </row>
    <row r="64" spans="1:13" x14ac:dyDescent="0.25">
      <c r="A64" s="31"/>
      <c r="B64" s="21" t="s">
        <v>42</v>
      </c>
      <c r="C64" s="20" t="s">
        <v>1106</v>
      </c>
      <c r="D64" s="20" t="s">
        <v>46</v>
      </c>
      <c r="E64" s="20" t="s">
        <v>45</v>
      </c>
      <c r="F64" s="20" t="s">
        <v>45</v>
      </c>
      <c r="G64" s="21" t="s">
        <v>46</v>
      </c>
      <c r="H64" s="21" t="s">
        <v>1105</v>
      </c>
      <c r="I64" s="23">
        <v>0</v>
      </c>
      <c r="J64" s="77" t="s">
        <v>521</v>
      </c>
      <c r="K64" s="30"/>
      <c r="L64" s="30"/>
      <c r="M64" s="30" t="s">
        <v>21</v>
      </c>
    </row>
    <row r="65" spans="1:14" ht="23.25" x14ac:dyDescent="0.25">
      <c r="A65" s="318"/>
      <c r="B65" s="21" t="s">
        <v>42</v>
      </c>
      <c r="C65" s="19" t="s">
        <v>1104</v>
      </c>
      <c r="D65" s="20" t="s">
        <v>359</v>
      </c>
      <c r="E65" s="20" t="s">
        <v>45</v>
      </c>
      <c r="F65" s="20" t="s">
        <v>45</v>
      </c>
      <c r="G65" s="21" t="s">
        <v>46</v>
      </c>
      <c r="H65" s="21" t="s">
        <v>1094</v>
      </c>
      <c r="I65" s="23">
        <v>0</v>
      </c>
      <c r="J65" s="77" t="s">
        <v>521</v>
      </c>
      <c r="K65" s="21"/>
      <c r="L65" s="21"/>
      <c r="M65" s="21" t="s">
        <v>21</v>
      </c>
    </row>
    <row r="66" spans="1:14" x14ac:dyDescent="0.25">
      <c r="A66" s="366"/>
      <c r="B66" s="153"/>
      <c r="C66" s="365" t="s">
        <v>1103</v>
      </c>
      <c r="D66" s="155"/>
      <c r="E66" s="155"/>
      <c r="F66" s="155"/>
      <c r="G66" s="21"/>
      <c r="H66" s="153"/>
      <c r="I66" s="315"/>
      <c r="J66" s="77"/>
      <c r="K66" s="77"/>
      <c r="L66" s="153"/>
      <c r="M66" s="77"/>
    </row>
    <row r="67" spans="1:14" x14ac:dyDescent="0.25">
      <c r="A67" s="318"/>
      <c r="B67" s="21" t="s">
        <v>42</v>
      </c>
      <c r="C67" s="20" t="s">
        <v>1102</v>
      </c>
      <c r="D67" s="20" t="s">
        <v>19</v>
      </c>
      <c r="E67" s="20" t="s">
        <v>45</v>
      </c>
      <c r="F67" s="20" t="s">
        <v>45</v>
      </c>
      <c r="G67" s="21" t="s">
        <v>46</v>
      </c>
      <c r="H67" s="21" t="s">
        <v>46</v>
      </c>
      <c r="I67" s="23">
        <v>650</v>
      </c>
      <c r="J67" s="77" t="s">
        <v>521</v>
      </c>
      <c r="K67" s="21"/>
      <c r="L67" s="21"/>
      <c r="M67" s="21" t="s">
        <v>21</v>
      </c>
    </row>
    <row r="68" spans="1:14" ht="23.25" x14ac:dyDescent="0.25">
      <c r="A68" s="318"/>
      <c r="B68" s="21" t="s">
        <v>42</v>
      </c>
      <c r="C68" s="19" t="s">
        <v>1101</v>
      </c>
      <c r="D68" s="20" t="s">
        <v>19</v>
      </c>
      <c r="E68" s="20" t="s">
        <v>45</v>
      </c>
      <c r="F68" s="20" t="s">
        <v>45</v>
      </c>
      <c r="G68" s="21" t="s">
        <v>46</v>
      </c>
      <c r="H68" s="21" t="s">
        <v>46</v>
      </c>
      <c r="I68" s="23">
        <v>400</v>
      </c>
      <c r="J68" s="77" t="s">
        <v>521</v>
      </c>
      <c r="K68" s="21"/>
      <c r="L68" s="21"/>
      <c r="M68" s="21" t="s">
        <v>21</v>
      </c>
    </row>
    <row r="69" spans="1:14" x14ac:dyDescent="0.25">
      <c r="A69" s="318"/>
      <c r="B69" s="21" t="s">
        <v>42</v>
      </c>
      <c r="C69" s="20" t="s">
        <v>1100</v>
      </c>
      <c r="D69" s="20" t="s">
        <v>63</v>
      </c>
      <c r="E69" s="20" t="s">
        <v>45</v>
      </c>
      <c r="F69" s="20" t="s">
        <v>45</v>
      </c>
      <c r="G69" s="21" t="s">
        <v>46</v>
      </c>
      <c r="H69" s="21" t="s">
        <v>791</v>
      </c>
      <c r="I69" s="23">
        <v>0</v>
      </c>
      <c r="J69" s="77" t="s">
        <v>521</v>
      </c>
      <c r="K69" s="21"/>
      <c r="L69" s="21"/>
      <c r="M69" s="21" t="s">
        <v>21</v>
      </c>
    </row>
    <row r="70" spans="1:14" x14ac:dyDescent="0.25">
      <c r="A70" s="318"/>
      <c r="B70" s="21" t="s">
        <v>54</v>
      </c>
      <c r="C70" s="19" t="s">
        <v>1099</v>
      </c>
      <c r="D70" s="20"/>
      <c r="E70" s="20" t="s">
        <v>45</v>
      </c>
      <c r="F70" s="20" t="s">
        <v>45</v>
      </c>
      <c r="G70" s="21" t="s">
        <v>46</v>
      </c>
      <c r="H70" s="21" t="s">
        <v>46</v>
      </c>
      <c r="I70" s="23">
        <v>1200</v>
      </c>
      <c r="J70" s="77" t="s">
        <v>521</v>
      </c>
      <c r="K70" s="21"/>
      <c r="L70" s="21"/>
      <c r="M70" s="21" t="s">
        <v>21</v>
      </c>
    </row>
    <row r="71" spans="1:14" x14ac:dyDescent="0.25">
      <c r="A71" s="318"/>
      <c r="B71" s="21" t="s">
        <v>42</v>
      </c>
      <c r="C71" s="20" t="s">
        <v>1092</v>
      </c>
      <c r="D71" s="20" t="s">
        <v>66</v>
      </c>
      <c r="E71" s="20" t="s">
        <v>17</v>
      </c>
      <c r="F71" s="20">
        <v>2000</v>
      </c>
      <c r="G71" s="21" t="s">
        <v>46</v>
      </c>
      <c r="H71" s="21" t="s">
        <v>1094</v>
      </c>
      <c r="I71" s="23">
        <v>0</v>
      </c>
      <c r="J71" s="77" t="s">
        <v>521</v>
      </c>
      <c r="K71" s="21"/>
      <c r="L71" s="21"/>
      <c r="M71" s="21" t="s">
        <v>21</v>
      </c>
    </row>
    <row r="72" spans="1:14" x14ac:dyDescent="0.25">
      <c r="A72" s="318"/>
      <c r="B72" s="21" t="s">
        <v>42</v>
      </c>
      <c r="C72" s="19" t="s">
        <v>1098</v>
      </c>
      <c r="D72" s="20" t="s">
        <v>19</v>
      </c>
      <c r="E72" s="20" t="s">
        <v>967</v>
      </c>
      <c r="F72" s="20">
        <v>2003</v>
      </c>
      <c r="G72" s="21" t="s">
        <v>46</v>
      </c>
      <c r="H72" s="21" t="s">
        <v>46</v>
      </c>
      <c r="I72" s="23">
        <v>12000</v>
      </c>
      <c r="J72" s="77" t="s">
        <v>521</v>
      </c>
      <c r="K72" s="21"/>
      <c r="L72" s="21"/>
      <c r="M72" s="21" t="s">
        <v>21</v>
      </c>
    </row>
    <row r="73" spans="1:14" ht="34.5" x14ac:dyDescent="0.25">
      <c r="A73" s="318"/>
      <c r="B73" s="21" t="s">
        <v>42</v>
      </c>
      <c r="C73" s="20" t="s">
        <v>1097</v>
      </c>
      <c r="D73" s="19" t="s">
        <v>136</v>
      </c>
      <c r="E73" s="20" t="s">
        <v>45</v>
      </c>
      <c r="F73" s="20" t="s">
        <v>45</v>
      </c>
      <c r="G73" s="21" t="s">
        <v>46</v>
      </c>
      <c r="H73" s="21" t="s">
        <v>46</v>
      </c>
      <c r="I73" s="23">
        <v>800</v>
      </c>
      <c r="J73" s="77" t="s">
        <v>521</v>
      </c>
      <c r="K73" s="21"/>
      <c r="L73" s="21"/>
      <c r="M73" s="21" t="s">
        <v>21</v>
      </c>
    </row>
    <row r="74" spans="1:14" ht="23.25" x14ac:dyDescent="0.25">
      <c r="A74" s="318"/>
      <c r="B74" s="21" t="s">
        <v>54</v>
      </c>
      <c r="C74" s="19" t="s">
        <v>1096</v>
      </c>
      <c r="D74" s="20" t="s">
        <v>19</v>
      </c>
      <c r="E74" s="20" t="s">
        <v>45</v>
      </c>
      <c r="F74" s="20" t="s">
        <v>45</v>
      </c>
      <c r="G74" s="21" t="s">
        <v>46</v>
      </c>
      <c r="H74" s="21" t="s">
        <v>46</v>
      </c>
      <c r="I74" s="23">
        <v>2500</v>
      </c>
      <c r="J74" s="77" t="s">
        <v>521</v>
      </c>
      <c r="K74" s="21"/>
      <c r="L74" s="21"/>
      <c r="M74" s="21" t="s">
        <v>21</v>
      </c>
    </row>
    <row r="75" spans="1:14" x14ac:dyDescent="0.25">
      <c r="A75" s="318"/>
      <c r="B75" s="21" t="s">
        <v>42</v>
      </c>
      <c r="C75" s="20" t="s">
        <v>1092</v>
      </c>
      <c r="D75" s="20"/>
      <c r="E75" s="20" t="s">
        <v>1095</v>
      </c>
      <c r="F75" s="20">
        <v>1996</v>
      </c>
      <c r="G75" s="21" t="s">
        <v>46</v>
      </c>
      <c r="H75" s="21" t="s">
        <v>1094</v>
      </c>
      <c r="I75" s="23">
        <v>0</v>
      </c>
      <c r="J75" s="77" t="s">
        <v>521</v>
      </c>
      <c r="K75" s="21"/>
      <c r="L75" s="21"/>
      <c r="M75" s="21" t="s">
        <v>21</v>
      </c>
    </row>
    <row r="76" spans="1:14" x14ac:dyDescent="0.25">
      <c r="A76" s="318"/>
      <c r="B76" s="21" t="s">
        <v>42</v>
      </c>
      <c r="C76" s="19" t="s">
        <v>1093</v>
      </c>
      <c r="D76" s="20" t="s">
        <v>726</v>
      </c>
      <c r="E76" s="20"/>
      <c r="F76" s="20"/>
      <c r="G76" s="21" t="s">
        <v>46</v>
      </c>
      <c r="H76" s="21" t="s">
        <v>46</v>
      </c>
      <c r="I76" s="23">
        <v>400</v>
      </c>
      <c r="J76" s="77" t="s">
        <v>521</v>
      </c>
      <c r="K76" s="21"/>
      <c r="L76" s="21"/>
      <c r="M76" s="21" t="s">
        <v>21</v>
      </c>
    </row>
    <row r="77" spans="1:14" x14ac:dyDescent="0.25">
      <c r="A77" s="31"/>
      <c r="B77" s="21" t="s">
        <v>42</v>
      </c>
      <c r="C77" s="20" t="s">
        <v>1092</v>
      </c>
      <c r="D77" s="20" t="s">
        <v>46</v>
      </c>
      <c r="E77" s="20" t="s">
        <v>45</v>
      </c>
      <c r="F77" s="20" t="s">
        <v>45</v>
      </c>
      <c r="G77" s="21" t="s">
        <v>46</v>
      </c>
      <c r="H77" s="21" t="s">
        <v>1091</v>
      </c>
      <c r="I77" s="23" t="s">
        <v>1681</v>
      </c>
      <c r="J77" s="77" t="s">
        <v>521</v>
      </c>
      <c r="K77" s="30"/>
      <c r="L77" s="30"/>
      <c r="M77" s="30" t="s">
        <v>21</v>
      </c>
    </row>
    <row r="78" spans="1:14" x14ac:dyDescent="0.25">
      <c r="A78" s="31"/>
      <c r="B78" s="21"/>
      <c r="C78" s="20"/>
      <c r="D78" s="20"/>
      <c r="E78" s="20"/>
      <c r="F78" s="20"/>
      <c r="G78" s="21"/>
      <c r="H78" s="21"/>
      <c r="I78" s="546">
        <f>SUM(I8:I77)</f>
        <v>18570</v>
      </c>
      <c r="J78" s="77"/>
      <c r="K78" s="30"/>
      <c r="L78" s="30"/>
      <c r="M78" s="30"/>
    </row>
    <row r="79" spans="1:14" x14ac:dyDescent="0.25">
      <c r="B79" s="1012" t="s">
        <v>141</v>
      </c>
      <c r="C79" s="1012"/>
      <c r="D79" s="1012"/>
      <c r="E79" s="1012"/>
      <c r="F79" s="1013" t="s">
        <v>23</v>
      </c>
      <c r="G79" s="1013"/>
      <c r="H79" s="1013"/>
      <c r="I79" s="1013"/>
      <c r="J79" s="1013"/>
      <c r="K79" s="1013"/>
      <c r="L79" s="1013"/>
      <c r="M79" s="1013"/>
    </row>
    <row r="80" spans="1:14" x14ac:dyDescent="0.25">
      <c r="A80" s="33"/>
      <c r="B80" s="1012"/>
      <c r="C80" s="1012"/>
      <c r="D80" s="1012"/>
      <c r="E80" s="1012"/>
      <c r="F80" s="1013"/>
      <c r="G80" s="1013"/>
      <c r="H80" s="1013"/>
      <c r="I80" s="1013"/>
      <c r="J80" s="1013"/>
      <c r="K80" s="1013"/>
      <c r="L80" s="1013"/>
      <c r="M80" s="1013"/>
      <c r="N80" s="364"/>
    </row>
    <row r="81" spans="1:14" x14ac:dyDescent="0.25">
      <c r="A81" s="33"/>
      <c r="B81" s="1012"/>
      <c r="C81" s="1012"/>
      <c r="D81" s="1012"/>
      <c r="E81" s="1012"/>
      <c r="F81" s="1013"/>
      <c r="G81" s="1013"/>
      <c r="H81" s="1013"/>
      <c r="I81" s="1013"/>
      <c r="J81" s="1013"/>
      <c r="K81" s="1013"/>
      <c r="L81" s="1013"/>
      <c r="M81" s="1013"/>
      <c r="N81" s="364"/>
    </row>
    <row r="82" spans="1:14" x14ac:dyDescent="0.25">
      <c r="A82" s="33"/>
      <c r="B82" s="1012"/>
      <c r="C82" s="1012"/>
      <c r="D82" s="1012"/>
      <c r="E82" s="1012"/>
      <c r="F82" s="1013"/>
      <c r="G82" s="1013"/>
      <c r="H82" s="1013"/>
      <c r="I82" s="1013"/>
      <c r="J82" s="1013"/>
      <c r="K82" s="1013"/>
      <c r="L82" s="1013"/>
      <c r="M82" s="1013"/>
      <c r="N82" s="364"/>
    </row>
    <row r="83" spans="1:14" x14ac:dyDescent="0.25">
      <c r="C83"/>
      <c r="J83" s="31"/>
      <c r="K83" s="31"/>
      <c r="L83" s="31"/>
      <c r="M83" s="31"/>
      <c r="N83" s="31"/>
    </row>
    <row r="84" spans="1:14" x14ac:dyDescent="0.25">
      <c r="C84"/>
      <c r="M84"/>
      <c r="N84"/>
    </row>
    <row r="85" spans="1:14" x14ac:dyDescent="0.25">
      <c r="C85"/>
      <c r="M85"/>
      <c r="N85"/>
    </row>
    <row r="86" spans="1:14" x14ac:dyDescent="0.25">
      <c r="C86"/>
      <c r="M86"/>
      <c r="N86"/>
    </row>
    <row r="87" spans="1:14" x14ac:dyDescent="0.25">
      <c r="C87"/>
      <c r="J87" s="33"/>
      <c r="K87" s="33"/>
      <c r="L87" s="33"/>
      <c r="M87" s="33"/>
      <c r="N87" s="33"/>
    </row>
    <row r="88" spans="1:14" x14ac:dyDescent="0.25">
      <c r="C88"/>
      <c r="M88"/>
      <c r="N88"/>
    </row>
    <row r="89" spans="1:14" x14ac:dyDescent="0.25">
      <c r="C89"/>
      <c r="M89"/>
      <c r="N89"/>
    </row>
    <row r="90" spans="1:14" x14ac:dyDescent="0.25">
      <c r="C90"/>
      <c r="M90"/>
      <c r="N90"/>
    </row>
    <row r="91" spans="1:14" x14ac:dyDescent="0.25">
      <c r="A91" s="33"/>
      <c r="B91" s="33"/>
      <c r="C91" s="33"/>
      <c r="D91" s="33"/>
      <c r="E91" s="33"/>
      <c r="F91" s="33"/>
      <c r="G91" s="33"/>
      <c r="H91" s="33"/>
      <c r="I91" s="34"/>
      <c r="J91" s="33"/>
      <c r="K91" s="56"/>
      <c r="L91" s="56"/>
      <c r="M91" s="56"/>
      <c r="N91" s="364"/>
    </row>
    <row r="92" spans="1:14" x14ac:dyDescent="0.25">
      <c r="A92" s="33"/>
      <c r="B92" s="33"/>
      <c r="C92" s="33"/>
      <c r="D92" s="33"/>
      <c r="E92" s="33"/>
      <c r="F92" s="33"/>
      <c r="G92" s="33"/>
      <c r="H92" s="33"/>
      <c r="I92" s="34"/>
      <c r="J92" s="33"/>
      <c r="K92" s="56"/>
      <c r="L92" s="56"/>
      <c r="M92" s="56"/>
      <c r="N92" s="364"/>
    </row>
    <row r="93" spans="1:14" x14ac:dyDescent="0.25">
      <c r="A93" s="33"/>
      <c r="B93" s="33"/>
      <c r="C93" s="33"/>
      <c r="D93" s="33"/>
      <c r="E93" s="33"/>
      <c r="F93" s="33"/>
      <c r="G93" s="33"/>
      <c r="H93" s="33"/>
      <c r="I93" s="34"/>
      <c r="J93" s="33"/>
      <c r="K93" s="56"/>
      <c r="L93" s="56"/>
      <c r="M93" s="56"/>
      <c r="N93" s="364"/>
    </row>
  </sheetData>
  <mergeCells count="12">
    <mergeCell ref="H5:H6"/>
    <mergeCell ref="I5:I6"/>
    <mergeCell ref="B79:E82"/>
    <mergeCell ref="F79:M82"/>
    <mergeCell ref="K5:M5"/>
    <mergeCell ref="B5:B6"/>
    <mergeCell ref="C5:C6"/>
    <mergeCell ref="D5:D6"/>
    <mergeCell ref="E5:E6"/>
    <mergeCell ref="F5:F6"/>
    <mergeCell ref="J5:J6"/>
    <mergeCell ref="G5:G6"/>
  </mergeCells>
  <pageMargins left="0.70866141732283472" right="0.70866141732283472" top="0.74803149606299213" bottom="0.74803149606299213" header="0.31496062992125984" footer="0.31496062992125984"/>
  <pageSetup paperSize="5" scale="95" orientation="landscape" r:id="rId1"/>
  <headerFooter>
    <oddFooter>Página &amp;P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="87" zoomScaleNormal="87" workbookViewId="0">
      <selection activeCell="O20" sqref="O20"/>
    </sheetView>
  </sheetViews>
  <sheetFormatPr baseColWidth="10" defaultRowHeight="15" x14ac:dyDescent="0.25"/>
  <cols>
    <col min="3" max="3" width="28.28515625" customWidth="1"/>
    <col min="9" max="9" width="12.28515625" style="12" bestFit="1" customWidth="1"/>
    <col min="10" max="10" width="15" customWidth="1"/>
    <col min="11" max="11" width="9.28515625" customWidth="1"/>
    <col min="12" max="12" width="10.42578125" customWidth="1"/>
    <col min="13" max="13" width="9.42578125" customWidth="1"/>
    <col min="14" max="14" width="16.5703125" customWidth="1"/>
    <col min="15" max="15" width="14.7109375" customWidth="1"/>
  </cols>
  <sheetData>
    <row r="1" spans="1:15" ht="15.75" thickBot="1" x14ac:dyDescent="0.3">
      <c r="A1" s="11"/>
      <c r="B1" s="10"/>
      <c r="C1" s="10"/>
      <c r="D1" s="11"/>
      <c r="E1" s="11"/>
      <c r="L1" s="13"/>
      <c r="M1" s="11"/>
      <c r="N1" s="227"/>
      <c r="O1" s="227"/>
    </row>
    <row r="2" spans="1:15" ht="14.45" customHeight="1" x14ac:dyDescent="0.25">
      <c r="A2" s="11"/>
      <c r="B2" s="10"/>
      <c r="C2" s="10"/>
      <c r="D2" s="11"/>
      <c r="E2" s="11"/>
      <c r="L2" s="13"/>
      <c r="M2" s="11"/>
      <c r="N2" s="668" t="s">
        <v>1845</v>
      </c>
      <c r="O2" s="227"/>
    </row>
    <row r="3" spans="1:15" ht="72" customHeight="1" thickBot="1" x14ac:dyDescent="0.3">
      <c r="A3" s="11"/>
      <c r="B3" s="10"/>
      <c r="C3" s="10"/>
      <c r="D3" s="11"/>
      <c r="E3" s="11"/>
      <c r="L3" s="13"/>
      <c r="M3" s="11"/>
      <c r="N3" s="658">
        <f>I19</f>
        <v>17760</v>
      </c>
      <c r="O3" s="227"/>
    </row>
    <row r="4" spans="1:15" ht="14.45" customHeight="1" thickBot="1" x14ac:dyDescent="0.3">
      <c r="A4" s="11"/>
      <c r="B4" s="10"/>
      <c r="C4" s="10"/>
      <c r="D4" s="11"/>
      <c r="E4" s="11"/>
      <c r="L4" s="13"/>
      <c r="M4" s="11"/>
      <c r="N4" s="227"/>
      <c r="O4" s="227"/>
    </row>
    <row r="5" spans="1:15" s="238" customFormat="1" ht="19.149999999999999" customHeight="1" thickTop="1" thickBot="1" x14ac:dyDescent="0.25">
      <c r="B5" s="1014" t="s">
        <v>1179</v>
      </c>
      <c r="C5" s="1016" t="s">
        <v>35</v>
      </c>
      <c r="D5" s="1016" t="s">
        <v>6</v>
      </c>
      <c r="E5" s="1016" t="s">
        <v>3</v>
      </c>
      <c r="F5" s="1016" t="s">
        <v>4</v>
      </c>
      <c r="G5" s="1016" t="s">
        <v>7</v>
      </c>
      <c r="H5" s="1016" t="s">
        <v>36</v>
      </c>
      <c r="I5" s="1007" t="s">
        <v>37</v>
      </c>
      <c r="J5" s="1060" t="s">
        <v>8</v>
      </c>
      <c r="K5" s="1062" t="s">
        <v>38</v>
      </c>
      <c r="L5" s="1063"/>
      <c r="M5" s="1063"/>
      <c r="N5" s="239"/>
      <c r="O5" s="239"/>
    </row>
    <row r="6" spans="1:15" s="238" customFormat="1" ht="14.45" customHeight="1" x14ac:dyDescent="0.2">
      <c r="B6" s="1015"/>
      <c r="C6" s="1017"/>
      <c r="D6" s="1017"/>
      <c r="E6" s="1017"/>
      <c r="F6" s="1017"/>
      <c r="G6" s="1017"/>
      <c r="H6" s="1017"/>
      <c r="I6" s="1008"/>
      <c r="J6" s="1061"/>
      <c r="K6" s="16" t="s">
        <v>39</v>
      </c>
      <c r="L6" s="16" t="s">
        <v>40</v>
      </c>
      <c r="M6" s="17" t="s">
        <v>41</v>
      </c>
      <c r="N6" s="239"/>
    </row>
    <row r="7" spans="1:15" x14ac:dyDescent="0.25">
      <c r="B7" s="371" t="s">
        <v>42</v>
      </c>
      <c r="C7" s="378" t="s">
        <v>673</v>
      </c>
      <c r="D7" s="376" t="s">
        <v>66</v>
      </c>
      <c r="E7" s="374" t="s">
        <v>45</v>
      </c>
      <c r="F7" s="374" t="s">
        <v>45</v>
      </c>
      <c r="G7" s="371" t="s">
        <v>46</v>
      </c>
      <c r="H7" s="371" t="s">
        <v>46</v>
      </c>
      <c r="I7" s="373">
        <v>300</v>
      </c>
      <c r="J7" s="69" t="s">
        <v>48</v>
      </c>
      <c r="K7" s="371"/>
      <c r="L7" s="371"/>
      <c r="M7" s="371" t="s">
        <v>21</v>
      </c>
    </row>
    <row r="8" spans="1:15" x14ac:dyDescent="0.25">
      <c r="B8" s="371" t="s">
        <v>42</v>
      </c>
      <c r="C8" s="377" t="s">
        <v>1191</v>
      </c>
      <c r="D8" s="374" t="s">
        <v>66</v>
      </c>
      <c r="E8" s="374" t="s">
        <v>45</v>
      </c>
      <c r="F8" s="374" t="s">
        <v>45</v>
      </c>
      <c r="G8" s="371" t="s">
        <v>46</v>
      </c>
      <c r="H8" s="371" t="s">
        <v>46</v>
      </c>
      <c r="I8" s="373">
        <v>100</v>
      </c>
      <c r="J8" s="69" t="s">
        <v>48</v>
      </c>
      <c r="K8" s="371"/>
      <c r="L8" s="371"/>
      <c r="M8" s="371" t="s">
        <v>21</v>
      </c>
    </row>
    <row r="9" spans="1:15" ht="14.25" customHeight="1" x14ac:dyDescent="0.25">
      <c r="B9" s="371" t="s">
        <v>42</v>
      </c>
      <c r="C9" s="376" t="s">
        <v>813</v>
      </c>
      <c r="D9" s="374" t="s">
        <v>1190</v>
      </c>
      <c r="E9" s="374" t="s">
        <v>45</v>
      </c>
      <c r="F9" s="374" t="s">
        <v>45</v>
      </c>
      <c r="G9" s="371" t="s">
        <v>46</v>
      </c>
      <c r="H9" s="371" t="s">
        <v>46</v>
      </c>
      <c r="I9" s="373">
        <v>250</v>
      </c>
      <c r="J9" s="69" t="s">
        <v>48</v>
      </c>
      <c r="K9" s="371"/>
      <c r="L9" s="371"/>
      <c r="M9" s="371" t="s">
        <v>21</v>
      </c>
    </row>
    <row r="10" spans="1:15" x14ac:dyDescent="0.25">
      <c r="B10" s="371" t="s">
        <v>42</v>
      </c>
      <c r="C10" s="372" t="s">
        <v>1189</v>
      </c>
      <c r="D10" s="374" t="s">
        <v>871</v>
      </c>
      <c r="E10" s="374" t="s">
        <v>45</v>
      </c>
      <c r="F10" s="374" t="s">
        <v>45</v>
      </c>
      <c r="G10" s="371" t="s">
        <v>46</v>
      </c>
      <c r="H10" s="371" t="s">
        <v>46</v>
      </c>
      <c r="I10" s="373">
        <v>150</v>
      </c>
      <c r="J10" s="69" t="s">
        <v>48</v>
      </c>
      <c r="K10" s="371"/>
      <c r="L10" s="371"/>
      <c r="M10" s="371" t="s">
        <v>21</v>
      </c>
    </row>
    <row r="11" spans="1:15" x14ac:dyDescent="0.25">
      <c r="B11" s="375" t="s">
        <v>42</v>
      </c>
      <c r="C11" s="372" t="s">
        <v>1188</v>
      </c>
      <c r="D11" s="374" t="s">
        <v>56</v>
      </c>
      <c r="E11" s="374" t="s">
        <v>45</v>
      </c>
      <c r="F11" s="374" t="s">
        <v>45</v>
      </c>
      <c r="G11" s="371" t="s">
        <v>46</v>
      </c>
      <c r="H11" s="371" t="s">
        <v>46</v>
      </c>
      <c r="I11" s="373">
        <v>100</v>
      </c>
      <c r="J11" s="69" t="s">
        <v>48</v>
      </c>
      <c r="K11" s="371"/>
      <c r="L11" s="371"/>
      <c r="M11" s="371" t="s">
        <v>21</v>
      </c>
    </row>
    <row r="12" spans="1:15" x14ac:dyDescent="0.25">
      <c r="B12" s="375" t="s">
        <v>42</v>
      </c>
      <c r="C12" s="372" t="s">
        <v>1187</v>
      </c>
      <c r="D12" s="374" t="s">
        <v>359</v>
      </c>
      <c r="E12" s="374" t="s">
        <v>45</v>
      </c>
      <c r="F12" s="374" t="s">
        <v>45</v>
      </c>
      <c r="G12" s="371" t="s">
        <v>46</v>
      </c>
      <c r="H12" s="371" t="s">
        <v>46</v>
      </c>
      <c r="I12" s="373">
        <v>180</v>
      </c>
      <c r="J12" s="69" t="s">
        <v>48</v>
      </c>
      <c r="K12" s="371"/>
      <c r="L12" s="371"/>
      <c r="M12" s="371" t="s">
        <v>21</v>
      </c>
    </row>
    <row r="13" spans="1:15" ht="22.5" customHeight="1" x14ac:dyDescent="0.25">
      <c r="B13" s="375" t="s">
        <v>42</v>
      </c>
      <c r="C13" s="372" t="s">
        <v>1186</v>
      </c>
      <c r="D13" s="374" t="s">
        <v>212</v>
      </c>
      <c r="E13" s="374" t="s">
        <v>45</v>
      </c>
      <c r="F13" s="374" t="s">
        <v>45</v>
      </c>
      <c r="G13" s="371" t="s">
        <v>46</v>
      </c>
      <c r="H13" s="371" t="s">
        <v>46</v>
      </c>
      <c r="I13" s="373">
        <v>2600</v>
      </c>
      <c r="J13" s="69" t="s">
        <v>48</v>
      </c>
      <c r="K13" s="371"/>
      <c r="L13" s="371"/>
      <c r="M13" s="371" t="s">
        <v>21</v>
      </c>
    </row>
    <row r="14" spans="1:15" ht="15.75" customHeight="1" x14ac:dyDescent="0.25">
      <c r="B14" s="375" t="s">
        <v>238</v>
      </c>
      <c r="C14" s="372" t="s">
        <v>1185</v>
      </c>
      <c r="D14" s="374" t="s">
        <v>63</v>
      </c>
      <c r="E14" s="374" t="s">
        <v>45</v>
      </c>
      <c r="F14" s="374" t="s">
        <v>45</v>
      </c>
      <c r="G14" s="371" t="s">
        <v>46</v>
      </c>
      <c r="H14" s="371" t="s">
        <v>46</v>
      </c>
      <c r="I14" s="373">
        <v>180</v>
      </c>
      <c r="J14" s="69" t="s">
        <v>48</v>
      </c>
      <c r="K14" s="371"/>
      <c r="L14" s="371"/>
      <c r="M14" s="371" t="s">
        <v>21</v>
      </c>
    </row>
    <row r="15" spans="1:15" x14ac:dyDescent="0.25">
      <c r="B15" s="375" t="s">
        <v>42</v>
      </c>
      <c r="C15" s="372" t="s">
        <v>1184</v>
      </c>
      <c r="D15" s="374" t="s">
        <v>56</v>
      </c>
      <c r="E15" s="374" t="s">
        <v>45</v>
      </c>
      <c r="F15" s="374" t="s">
        <v>45</v>
      </c>
      <c r="G15" s="371" t="s">
        <v>46</v>
      </c>
      <c r="H15" s="371" t="s">
        <v>46</v>
      </c>
      <c r="I15" s="373">
        <v>800</v>
      </c>
      <c r="J15" s="69" t="s">
        <v>48</v>
      </c>
      <c r="K15" s="371"/>
      <c r="L15" s="371"/>
      <c r="M15" s="371" t="s">
        <v>21</v>
      </c>
    </row>
    <row r="16" spans="1:15" x14ac:dyDescent="0.25">
      <c r="B16" s="375" t="s">
        <v>42</v>
      </c>
      <c r="C16" s="372" t="s">
        <v>1183</v>
      </c>
      <c r="D16" s="374" t="s">
        <v>212</v>
      </c>
      <c r="E16" s="374" t="s">
        <v>45</v>
      </c>
      <c r="F16" s="374" t="s">
        <v>45</v>
      </c>
      <c r="G16" s="371" t="s">
        <v>46</v>
      </c>
      <c r="H16" s="371" t="s">
        <v>46</v>
      </c>
      <c r="I16" s="373">
        <v>12000</v>
      </c>
      <c r="J16" s="69" t="s">
        <v>48</v>
      </c>
      <c r="K16" s="372"/>
      <c r="L16" s="371"/>
      <c r="M16" s="371" t="s">
        <v>21</v>
      </c>
    </row>
    <row r="17" spans="1:16" ht="30" x14ac:dyDescent="0.25">
      <c r="B17" s="375" t="s">
        <v>42</v>
      </c>
      <c r="C17" s="372" t="s">
        <v>1182</v>
      </c>
      <c r="D17" s="374" t="s">
        <v>1181</v>
      </c>
      <c r="E17" s="374" t="s">
        <v>45</v>
      </c>
      <c r="F17" s="374" t="s">
        <v>45</v>
      </c>
      <c r="G17" s="371" t="s">
        <v>46</v>
      </c>
      <c r="H17" s="371" t="s">
        <v>46</v>
      </c>
      <c r="I17" s="373">
        <v>600</v>
      </c>
      <c r="J17" s="69" t="s">
        <v>48</v>
      </c>
      <c r="K17" s="372"/>
      <c r="L17" s="371"/>
      <c r="M17" s="371" t="s">
        <v>21</v>
      </c>
    </row>
    <row r="18" spans="1:16" x14ac:dyDescent="0.25">
      <c r="B18" s="375" t="s">
        <v>42</v>
      </c>
      <c r="C18" s="372" t="s">
        <v>1180</v>
      </c>
      <c r="D18" s="374" t="s">
        <v>212</v>
      </c>
      <c r="E18" s="374" t="s">
        <v>45</v>
      </c>
      <c r="F18" s="374" t="s">
        <v>45</v>
      </c>
      <c r="G18" s="371" t="s">
        <v>46</v>
      </c>
      <c r="H18" s="371" t="s">
        <v>46</v>
      </c>
      <c r="I18" s="373">
        <v>500</v>
      </c>
      <c r="J18" s="69" t="s">
        <v>48</v>
      </c>
      <c r="K18" s="372"/>
      <c r="L18" s="371"/>
      <c r="M18" s="371" t="s">
        <v>21</v>
      </c>
    </row>
    <row r="19" spans="1:16" ht="15.75" hidden="1" thickBot="1" x14ac:dyDescent="0.3">
      <c r="B19" s="375"/>
      <c r="C19" s="372"/>
      <c r="D19" s="374"/>
      <c r="E19" s="374"/>
      <c r="F19" s="374"/>
      <c r="G19" s="371"/>
      <c r="H19" s="645"/>
      <c r="I19" s="812">
        <f>SUM(I7:I18)</f>
        <v>17760</v>
      </c>
      <c r="J19" s="646"/>
      <c r="K19" s="372"/>
      <c r="L19" s="371"/>
      <c r="M19" s="371"/>
    </row>
    <row r="20" spans="1:16" x14ac:dyDescent="0.25">
      <c r="B20" s="375"/>
      <c r="C20" s="372"/>
      <c r="D20" s="374"/>
      <c r="E20" s="374"/>
      <c r="F20" s="374"/>
      <c r="G20" s="371"/>
      <c r="H20" s="645"/>
      <c r="I20" s="900">
        <f>SUM(I19)</f>
        <v>17760</v>
      </c>
      <c r="J20" s="815"/>
      <c r="K20" s="372"/>
      <c r="L20" s="371"/>
      <c r="M20" s="371"/>
    </row>
    <row r="21" spans="1:16" x14ac:dyDescent="0.25">
      <c r="B21" s="1012" t="s">
        <v>73</v>
      </c>
      <c r="C21" s="1012"/>
      <c r="D21" s="1012"/>
      <c r="E21" s="1012"/>
      <c r="F21" s="1013" t="s">
        <v>23</v>
      </c>
      <c r="G21" s="1013"/>
      <c r="H21" s="1013"/>
      <c r="I21" s="1236"/>
      <c r="J21" s="1013"/>
      <c r="K21" s="1013"/>
      <c r="L21" s="1013"/>
      <c r="M21" s="1013"/>
    </row>
    <row r="22" spans="1:16" x14ac:dyDescent="0.25">
      <c r="B22" s="1012"/>
      <c r="C22" s="1012"/>
      <c r="D22" s="1012"/>
      <c r="E22" s="1012"/>
      <c r="F22" s="1013"/>
      <c r="G22" s="1013"/>
      <c r="H22" s="1013"/>
      <c r="I22" s="1013"/>
      <c r="J22" s="1013"/>
      <c r="K22" s="1013"/>
      <c r="L22" s="1013"/>
      <c r="M22" s="1013"/>
    </row>
    <row r="23" spans="1:16" x14ac:dyDescent="0.25">
      <c r="B23" s="1012"/>
      <c r="C23" s="1012"/>
      <c r="D23" s="1012"/>
      <c r="E23" s="1012"/>
      <c r="F23" s="1013"/>
      <c r="G23" s="1013"/>
      <c r="H23" s="1013"/>
      <c r="I23" s="1013"/>
      <c r="J23" s="1013"/>
      <c r="K23" s="1013"/>
      <c r="L23" s="1013"/>
      <c r="M23" s="1013"/>
    </row>
    <row r="24" spans="1:16" x14ac:dyDescent="0.25">
      <c r="A24" s="33"/>
      <c r="B24" s="1012"/>
      <c r="C24" s="1012"/>
      <c r="D24" s="1012"/>
      <c r="E24" s="1012"/>
      <c r="F24" s="1013"/>
      <c r="G24" s="1013"/>
      <c r="H24" s="1013"/>
      <c r="I24" s="1013"/>
      <c r="J24" s="1013"/>
      <c r="K24" s="1013"/>
      <c r="L24" s="1013"/>
      <c r="M24" s="1013"/>
      <c r="N24" s="364"/>
      <c r="O24" s="227"/>
    </row>
    <row r="25" spans="1:16" x14ac:dyDescent="0.25">
      <c r="J25" s="31"/>
      <c r="K25" s="31"/>
      <c r="L25" s="31"/>
      <c r="M25" s="31"/>
      <c r="N25" s="31"/>
      <c r="O25" s="227"/>
    </row>
    <row r="26" spans="1:16" x14ac:dyDescent="0.25">
      <c r="O26" s="227"/>
      <c r="P26" t="s">
        <v>606</v>
      </c>
    </row>
    <row r="27" spans="1:16" x14ac:dyDescent="0.25">
      <c r="O27" s="227"/>
    </row>
    <row r="28" spans="1:16" x14ac:dyDescent="0.25">
      <c r="O28" s="227"/>
    </row>
    <row r="29" spans="1:16" x14ac:dyDescent="0.25">
      <c r="J29" s="33"/>
      <c r="K29" s="33"/>
      <c r="L29" s="33"/>
      <c r="M29" s="33"/>
      <c r="N29" s="33"/>
      <c r="O29" s="227"/>
    </row>
  </sheetData>
  <mergeCells count="12">
    <mergeCell ref="H5:H6"/>
    <mergeCell ref="I5:I6"/>
    <mergeCell ref="B21:E24"/>
    <mergeCell ref="F21:M24"/>
    <mergeCell ref="K5:M5"/>
    <mergeCell ref="B5:B6"/>
    <mergeCell ref="C5:C6"/>
    <mergeCell ref="D5:D6"/>
    <mergeCell ref="E5:E6"/>
    <mergeCell ref="F5:F6"/>
    <mergeCell ref="J5:J6"/>
    <mergeCell ref="G5:G6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Página &amp;P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14"/>
  <sheetViews>
    <sheetView zoomScale="120" zoomScaleNormal="120" workbookViewId="0">
      <selection activeCell="I21" sqref="I21"/>
    </sheetView>
  </sheetViews>
  <sheetFormatPr baseColWidth="10" defaultRowHeight="15" x14ac:dyDescent="0.25"/>
  <cols>
    <col min="2" max="2" width="14.140625" customWidth="1"/>
    <col min="3" max="4" width="13.5703125" customWidth="1"/>
    <col min="9" max="9" width="21.140625" customWidth="1"/>
    <col min="12" max="12" width="18.140625" customWidth="1"/>
    <col min="13" max="15" width="7.42578125" customWidth="1"/>
  </cols>
  <sheetData>
    <row r="9" s="291" customFormat="1" x14ac:dyDescent="0.25"/>
    <row r="10" s="291" customFormat="1" x14ac:dyDescent="0.25"/>
    <row r="11" s="235" customFormat="1" x14ac:dyDescent="0.25"/>
    <row r="12" s="235" customFormat="1" x14ac:dyDescent="0.25"/>
    <row r="13" s="235" customFormat="1" x14ac:dyDescent="0.25"/>
    <row r="14" s="235" customFormat="1" x14ac:dyDescent="0.25"/>
  </sheetData>
  <pageMargins left="0.7" right="0.7" top="0.75" bottom="0.75" header="0.3" footer="0.3"/>
  <pageSetup paperSize="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7"/>
  <sheetViews>
    <sheetView zoomScaleNormal="100" workbookViewId="0">
      <selection activeCell="P22" sqref="P22"/>
    </sheetView>
  </sheetViews>
  <sheetFormatPr baseColWidth="10" defaultRowHeight="15" x14ac:dyDescent="0.25"/>
  <cols>
    <col min="1" max="1" width="4.42578125" customWidth="1"/>
    <col min="2" max="2" width="13.7109375" customWidth="1"/>
    <col min="3" max="3" width="33.5703125" bestFit="1" customWidth="1"/>
    <col min="4" max="4" width="15.28515625" customWidth="1"/>
    <col min="6" max="6" width="10.7109375" customWidth="1"/>
    <col min="7" max="7" width="13.85546875" customWidth="1"/>
    <col min="8" max="8" width="11.7109375" customWidth="1"/>
    <col min="9" max="9" width="11.7109375" style="12" customWidth="1"/>
    <col min="10" max="10" width="11.42578125" customWidth="1"/>
    <col min="11" max="11" width="12" bestFit="1" customWidth="1"/>
    <col min="12" max="12" width="11.140625" customWidth="1"/>
    <col min="13" max="13" width="7" customWidth="1"/>
    <col min="14" max="14" width="16.7109375" customWidth="1"/>
    <col min="15" max="15" width="7.28515625" customWidth="1"/>
    <col min="16" max="16" width="17.5703125" customWidth="1"/>
  </cols>
  <sheetData>
    <row r="1" spans="1:17" x14ac:dyDescent="0.25">
      <c r="A1" s="11"/>
      <c r="B1" s="10"/>
      <c r="C1" s="10"/>
      <c r="D1" s="11"/>
      <c r="E1" s="11"/>
      <c r="L1" s="13"/>
      <c r="M1" s="11"/>
      <c r="N1" s="227"/>
      <c r="O1" s="227"/>
    </row>
    <row r="2" spans="1:17" ht="14.45" customHeight="1" x14ac:dyDescent="0.25">
      <c r="A2" s="11"/>
      <c r="B2" s="10"/>
      <c r="C2" s="10"/>
      <c r="D2" s="11"/>
      <c r="E2" s="11"/>
      <c r="L2" s="13"/>
      <c r="M2" s="11"/>
      <c r="N2" s="664" t="s">
        <v>1845</v>
      </c>
      <c r="O2" s="227"/>
    </row>
    <row r="3" spans="1:17" ht="72" customHeight="1" thickBot="1" x14ac:dyDescent="0.3">
      <c r="A3" s="11"/>
      <c r="B3" s="10"/>
      <c r="C3" s="10"/>
      <c r="D3" s="11"/>
      <c r="E3" s="11"/>
      <c r="L3" s="13"/>
      <c r="M3" s="11"/>
      <c r="N3" s="665">
        <f>N168+P249</f>
        <v>2079410.19</v>
      </c>
      <c r="O3" s="227"/>
    </row>
    <row r="4" spans="1:17" s="238" customFormat="1" ht="21.75" customHeight="1" thickTop="1" thickBot="1" x14ac:dyDescent="0.25">
      <c r="B4" s="1011" t="s">
        <v>1338</v>
      </c>
      <c r="C4" s="1118" t="s">
        <v>35</v>
      </c>
      <c r="D4" s="1016" t="s">
        <v>6</v>
      </c>
      <c r="E4" s="1016" t="s">
        <v>3</v>
      </c>
      <c r="F4" s="1016" t="s">
        <v>4</v>
      </c>
      <c r="G4" s="1016" t="s">
        <v>7</v>
      </c>
      <c r="H4" s="1016" t="s">
        <v>36</v>
      </c>
      <c r="I4" s="1007" t="s">
        <v>37</v>
      </c>
      <c r="J4" s="1060" t="s">
        <v>8</v>
      </c>
      <c r="K4" s="1172" t="s">
        <v>38</v>
      </c>
      <c r="L4" s="1173"/>
      <c r="M4" s="1174"/>
      <c r="N4" s="239"/>
      <c r="O4" s="239"/>
      <c r="P4" s="958"/>
      <c r="Q4" s="619"/>
    </row>
    <row r="5" spans="1:17" s="238" customFormat="1" ht="21.75" customHeight="1" thickBot="1" x14ac:dyDescent="0.25">
      <c r="B5" s="1011"/>
      <c r="C5" s="1119"/>
      <c r="D5" s="1017"/>
      <c r="E5" s="1017"/>
      <c r="F5" s="1017"/>
      <c r="G5" s="1017"/>
      <c r="H5" s="1017"/>
      <c r="I5" s="1008"/>
      <c r="J5" s="1061"/>
      <c r="K5" s="16" t="s">
        <v>11</v>
      </c>
      <c r="L5" s="16" t="s">
        <v>12</v>
      </c>
      <c r="M5" s="913" t="s">
        <v>13</v>
      </c>
      <c r="N5" s="239"/>
      <c r="O5" s="239"/>
    </row>
    <row r="6" spans="1:17" ht="13.15" customHeight="1" x14ac:dyDescent="0.25">
      <c r="A6" s="388"/>
      <c r="B6" s="153"/>
      <c r="C6" s="123" t="s">
        <v>1337</v>
      </c>
      <c r="D6" s="394"/>
      <c r="E6" s="394"/>
      <c r="F6" s="394"/>
      <c r="G6" s="394"/>
      <c r="H6" s="394"/>
      <c r="I6" s="395"/>
      <c r="J6" s="394"/>
      <c r="K6" s="394"/>
      <c r="L6" s="394"/>
      <c r="M6" s="912"/>
    </row>
    <row r="7" spans="1:17" ht="21" customHeight="1" x14ac:dyDescent="0.25">
      <c r="A7" s="398"/>
      <c r="B7" s="39" t="s">
        <v>42</v>
      </c>
      <c r="C7" s="809" t="s">
        <v>1336</v>
      </c>
      <c r="D7" s="142" t="s">
        <v>300</v>
      </c>
      <c r="E7" s="157" t="s">
        <v>45</v>
      </c>
      <c r="F7" s="157" t="s">
        <v>45</v>
      </c>
      <c r="G7" s="381" t="s">
        <v>46</v>
      </c>
      <c r="H7" s="381" t="s">
        <v>46</v>
      </c>
      <c r="I7" s="396">
        <v>4600</v>
      </c>
      <c r="J7" s="77" t="s">
        <v>48</v>
      </c>
      <c r="K7" s="381" t="s">
        <v>21</v>
      </c>
      <c r="L7" s="381"/>
      <c r="M7" s="37"/>
      <c r="N7" s="558">
        <f>I143</f>
        <v>183785</v>
      </c>
    </row>
    <row r="8" spans="1:17" ht="13.15" customHeight="1" x14ac:dyDescent="0.25">
      <c r="A8" s="398"/>
      <c r="B8" s="21" t="s">
        <v>42</v>
      </c>
      <c r="C8" s="20" t="s">
        <v>146</v>
      </c>
      <c r="D8" s="157" t="s">
        <v>1335</v>
      </c>
      <c r="E8" s="157" t="s">
        <v>45</v>
      </c>
      <c r="F8" s="157" t="s">
        <v>45</v>
      </c>
      <c r="G8" s="381" t="s">
        <v>46</v>
      </c>
      <c r="H8" s="381" t="s">
        <v>46</v>
      </c>
      <c r="I8" s="396">
        <v>800</v>
      </c>
      <c r="J8" s="77" t="s">
        <v>48</v>
      </c>
      <c r="K8" s="381" t="s">
        <v>21</v>
      </c>
      <c r="L8" s="381"/>
      <c r="M8" s="37"/>
    </row>
    <row r="9" spans="1:17" ht="13.15" customHeight="1" x14ac:dyDescent="0.25">
      <c r="A9" s="382"/>
      <c r="B9" s="21" t="s">
        <v>42</v>
      </c>
      <c r="C9" s="20" t="s">
        <v>1334</v>
      </c>
      <c r="D9" s="19" t="s">
        <v>375</v>
      </c>
      <c r="E9" s="157" t="s">
        <v>45</v>
      </c>
      <c r="F9" s="20" t="s">
        <v>45</v>
      </c>
      <c r="G9" s="381" t="s">
        <v>46</v>
      </c>
      <c r="H9" s="381" t="s">
        <v>46</v>
      </c>
      <c r="I9" s="23">
        <v>900</v>
      </c>
      <c r="J9" s="77" t="s">
        <v>48</v>
      </c>
      <c r="K9" s="381" t="s">
        <v>21</v>
      </c>
      <c r="L9" s="37"/>
      <c r="M9" s="37"/>
    </row>
    <row r="10" spans="1:17" ht="13.15" customHeight="1" x14ac:dyDescent="0.25">
      <c r="A10" s="382"/>
      <c r="B10" s="21" t="s">
        <v>42</v>
      </c>
      <c r="C10" s="20" t="s">
        <v>156</v>
      </c>
      <c r="D10" s="19" t="s">
        <v>375</v>
      </c>
      <c r="E10" s="157" t="s">
        <v>45</v>
      </c>
      <c r="F10" s="20" t="s">
        <v>45</v>
      </c>
      <c r="G10" s="381" t="s">
        <v>46</v>
      </c>
      <c r="H10" s="381" t="s">
        <v>46</v>
      </c>
      <c r="I10" s="23">
        <v>1200</v>
      </c>
      <c r="J10" s="77" t="s">
        <v>48</v>
      </c>
      <c r="K10" s="381" t="s">
        <v>21</v>
      </c>
      <c r="L10" s="37"/>
      <c r="M10" s="37"/>
    </row>
    <row r="11" spans="1:17" ht="13.15" customHeight="1" x14ac:dyDescent="0.25">
      <c r="A11" s="382"/>
      <c r="B11" s="21" t="s">
        <v>54</v>
      </c>
      <c r="C11" s="20" t="s">
        <v>1333</v>
      </c>
      <c r="D11" s="19" t="s">
        <v>184</v>
      </c>
      <c r="E11" s="157" t="s">
        <v>45</v>
      </c>
      <c r="F11" s="20" t="s">
        <v>45</v>
      </c>
      <c r="G11" s="381" t="s">
        <v>46</v>
      </c>
      <c r="H11" s="381" t="s">
        <v>46</v>
      </c>
      <c r="I11" s="23">
        <v>400</v>
      </c>
      <c r="J11" s="77" t="s">
        <v>48</v>
      </c>
      <c r="K11" s="381" t="s">
        <v>21</v>
      </c>
      <c r="L11" s="37"/>
      <c r="M11" s="37"/>
    </row>
    <row r="12" spans="1:17" ht="13.15" customHeight="1" x14ac:dyDescent="0.25">
      <c r="A12" s="382"/>
      <c r="B12" s="21" t="s">
        <v>42</v>
      </c>
      <c r="C12" s="20" t="s">
        <v>1332</v>
      </c>
      <c r="D12" s="19" t="s">
        <v>1327</v>
      </c>
      <c r="E12" s="157" t="s">
        <v>45</v>
      </c>
      <c r="F12" s="20" t="s">
        <v>45</v>
      </c>
      <c r="G12" s="381" t="s">
        <v>46</v>
      </c>
      <c r="H12" s="381" t="s">
        <v>46</v>
      </c>
      <c r="I12" s="23">
        <v>100</v>
      </c>
      <c r="J12" s="77" t="s">
        <v>48</v>
      </c>
      <c r="K12" s="381" t="s">
        <v>21</v>
      </c>
      <c r="L12" s="37"/>
      <c r="M12" s="37"/>
    </row>
    <row r="13" spans="1:17" ht="13.15" customHeight="1" x14ac:dyDescent="0.25">
      <c r="A13" s="382"/>
      <c r="B13" s="21" t="s">
        <v>42</v>
      </c>
      <c r="C13" s="20" t="s">
        <v>1331</v>
      </c>
      <c r="D13" s="19" t="s">
        <v>56</v>
      </c>
      <c r="E13" s="157" t="s">
        <v>45</v>
      </c>
      <c r="F13" s="20" t="s">
        <v>45</v>
      </c>
      <c r="G13" s="381" t="s">
        <v>46</v>
      </c>
      <c r="H13" s="381" t="s">
        <v>46</v>
      </c>
      <c r="I13" s="23">
        <v>2200</v>
      </c>
      <c r="J13" s="77" t="s">
        <v>48</v>
      </c>
      <c r="K13" s="381" t="s">
        <v>21</v>
      </c>
      <c r="L13" s="37"/>
      <c r="M13" s="37"/>
    </row>
    <row r="14" spans="1:17" ht="13.15" customHeight="1" x14ac:dyDescent="0.25">
      <c r="A14" s="382"/>
      <c r="B14" s="21" t="s">
        <v>42</v>
      </c>
      <c r="C14" s="20" t="s">
        <v>1330</v>
      </c>
      <c r="D14" s="19" t="s">
        <v>46</v>
      </c>
      <c r="E14" s="157" t="s">
        <v>45</v>
      </c>
      <c r="F14" s="20" t="s">
        <v>45</v>
      </c>
      <c r="G14" s="381" t="s">
        <v>46</v>
      </c>
      <c r="H14" s="381" t="s">
        <v>46</v>
      </c>
      <c r="I14" s="23">
        <v>250</v>
      </c>
      <c r="J14" s="77" t="s">
        <v>48</v>
      </c>
      <c r="K14" s="381" t="s">
        <v>21</v>
      </c>
      <c r="L14" s="37"/>
      <c r="M14" s="37"/>
    </row>
    <row r="15" spans="1:17" ht="13.15" customHeight="1" x14ac:dyDescent="0.25">
      <c r="A15" s="382"/>
      <c r="B15" s="21" t="s">
        <v>42</v>
      </c>
      <c r="C15" s="20" t="s">
        <v>714</v>
      </c>
      <c r="D15" s="19" t="s">
        <v>1329</v>
      </c>
      <c r="E15" s="157" t="s">
        <v>45</v>
      </c>
      <c r="F15" s="20" t="s">
        <v>45</v>
      </c>
      <c r="G15" s="381" t="s">
        <v>46</v>
      </c>
      <c r="H15" s="381" t="s">
        <v>46</v>
      </c>
      <c r="I15" s="23">
        <v>60</v>
      </c>
      <c r="J15" s="77" t="s">
        <v>48</v>
      </c>
      <c r="K15" s="381"/>
      <c r="L15" s="37" t="s">
        <v>21</v>
      </c>
      <c r="M15" s="37"/>
    </row>
    <row r="16" spans="1:17" x14ac:dyDescent="0.25">
      <c r="A16" s="382"/>
      <c r="B16" s="21" t="s">
        <v>49</v>
      </c>
      <c r="C16" s="20" t="s">
        <v>1328</v>
      </c>
      <c r="D16" s="19" t="s">
        <v>1327</v>
      </c>
      <c r="E16" s="157" t="s">
        <v>45</v>
      </c>
      <c r="F16" s="20" t="s">
        <v>45</v>
      </c>
      <c r="G16" s="381" t="s">
        <v>46</v>
      </c>
      <c r="H16" s="381" t="s">
        <v>46</v>
      </c>
      <c r="I16" s="23">
        <v>500</v>
      </c>
      <c r="J16" s="77" t="s">
        <v>48</v>
      </c>
      <c r="K16" s="381" t="s">
        <v>21</v>
      </c>
      <c r="L16" s="37"/>
      <c r="M16" s="37"/>
    </row>
    <row r="17" spans="1:16" x14ac:dyDescent="0.25">
      <c r="A17" s="382"/>
      <c r="B17" s="21" t="s">
        <v>49</v>
      </c>
      <c r="C17" s="20" t="s">
        <v>1326</v>
      </c>
      <c r="D17" s="19" t="s">
        <v>1325</v>
      </c>
      <c r="E17" s="157" t="s">
        <v>45</v>
      </c>
      <c r="F17" s="20" t="s">
        <v>45</v>
      </c>
      <c r="G17" s="381" t="s">
        <v>46</v>
      </c>
      <c r="H17" s="381" t="s">
        <v>46</v>
      </c>
      <c r="I17" s="23">
        <v>300</v>
      </c>
      <c r="J17" s="77" t="s">
        <v>48</v>
      </c>
      <c r="K17" s="381" t="s">
        <v>21</v>
      </c>
      <c r="L17" s="37"/>
      <c r="M17" s="37"/>
    </row>
    <row r="18" spans="1:16" x14ac:dyDescent="0.25">
      <c r="A18" s="382"/>
      <c r="B18" s="21" t="s">
        <v>42</v>
      </c>
      <c r="C18" s="20" t="s">
        <v>1324</v>
      </c>
      <c r="D18" s="19" t="s">
        <v>1323</v>
      </c>
      <c r="E18" s="19" t="s">
        <v>67</v>
      </c>
      <c r="F18" s="19" t="s">
        <v>1322</v>
      </c>
      <c r="G18" s="381" t="s">
        <v>46</v>
      </c>
      <c r="H18" s="381" t="s">
        <v>46</v>
      </c>
      <c r="I18" s="26">
        <v>1500</v>
      </c>
      <c r="J18" s="77" t="s">
        <v>48</v>
      </c>
      <c r="K18" s="381" t="s">
        <v>21</v>
      </c>
      <c r="L18" s="37"/>
      <c r="M18" s="37"/>
    </row>
    <row r="19" spans="1:16" ht="23.25" x14ac:dyDescent="0.25">
      <c r="A19" s="382"/>
      <c r="B19" s="21" t="s">
        <v>42</v>
      </c>
      <c r="C19" s="20" t="s">
        <v>2127</v>
      </c>
      <c r="D19" s="19" t="s">
        <v>66</v>
      </c>
      <c r="E19" s="19" t="s">
        <v>2128</v>
      </c>
      <c r="F19" s="19" t="s">
        <v>2129</v>
      </c>
      <c r="G19" s="381" t="s">
        <v>2130</v>
      </c>
      <c r="H19" s="381"/>
      <c r="I19" s="1343">
        <v>11310</v>
      </c>
      <c r="J19" s="77" t="s">
        <v>48</v>
      </c>
      <c r="K19" s="381" t="s">
        <v>119</v>
      </c>
      <c r="L19" s="37"/>
      <c r="M19" s="37"/>
    </row>
    <row r="20" spans="1:16" ht="15" customHeight="1" x14ac:dyDescent="0.25">
      <c r="A20" s="382"/>
      <c r="B20" s="21" t="s">
        <v>42</v>
      </c>
      <c r="C20" s="20" t="s">
        <v>815</v>
      </c>
      <c r="D20" s="19" t="s">
        <v>66</v>
      </c>
      <c r="E20" s="19" t="s">
        <v>1321</v>
      </c>
      <c r="F20" s="19" t="s">
        <v>1320</v>
      </c>
      <c r="G20" s="381" t="s">
        <v>46</v>
      </c>
      <c r="H20" s="381" t="s">
        <v>46</v>
      </c>
      <c r="I20" s="26">
        <v>2800</v>
      </c>
      <c r="J20" s="77" t="s">
        <v>48</v>
      </c>
      <c r="K20" s="37" t="s">
        <v>21</v>
      </c>
      <c r="L20" s="37"/>
      <c r="M20" s="223"/>
    </row>
    <row r="21" spans="1:16" x14ac:dyDescent="0.25">
      <c r="A21" s="393"/>
      <c r="B21" s="153"/>
      <c r="C21" s="78" t="s">
        <v>178</v>
      </c>
      <c r="D21" s="153"/>
      <c r="E21" s="153"/>
      <c r="F21" s="153"/>
      <c r="G21" s="153"/>
      <c r="H21" s="381"/>
      <c r="I21" s="23"/>
      <c r="J21" s="153"/>
      <c r="K21" s="153"/>
      <c r="L21" s="153"/>
      <c r="M21" s="21"/>
    </row>
    <row r="22" spans="1:16" x14ac:dyDescent="0.25">
      <c r="A22" s="382"/>
      <c r="B22" s="21" t="s">
        <v>42</v>
      </c>
      <c r="C22" s="20" t="s">
        <v>1319</v>
      </c>
      <c r="D22" s="19" t="s">
        <v>375</v>
      </c>
      <c r="E22" s="20"/>
      <c r="F22" s="20" t="s">
        <v>45</v>
      </c>
      <c r="G22" s="21" t="s">
        <v>46</v>
      </c>
      <c r="H22" s="381" t="s">
        <v>46</v>
      </c>
      <c r="I22" s="23">
        <v>2800</v>
      </c>
      <c r="J22" s="77" t="s">
        <v>48</v>
      </c>
      <c r="K22" s="21" t="s">
        <v>21</v>
      </c>
      <c r="L22" s="21"/>
      <c r="M22" s="21"/>
    </row>
    <row r="23" spans="1:16" x14ac:dyDescent="0.25">
      <c r="A23" s="382"/>
      <c r="B23" s="21" t="s">
        <v>42</v>
      </c>
      <c r="C23" s="20" t="s">
        <v>1318</v>
      </c>
      <c r="D23" s="20" t="s">
        <v>945</v>
      </c>
      <c r="E23" s="20" t="s">
        <v>45</v>
      </c>
      <c r="F23" s="20" t="s">
        <v>45</v>
      </c>
      <c r="G23" s="21" t="s">
        <v>46</v>
      </c>
      <c r="H23" s="381" t="s">
        <v>46</v>
      </c>
      <c r="I23" s="23">
        <v>350</v>
      </c>
      <c r="J23" s="77" t="s">
        <v>48</v>
      </c>
      <c r="K23" s="21"/>
      <c r="L23" s="21" t="s">
        <v>21</v>
      </c>
      <c r="M23" s="21"/>
    </row>
    <row r="24" spans="1:16" x14ac:dyDescent="0.25">
      <c r="A24" s="382"/>
      <c r="B24" s="21" t="s">
        <v>42</v>
      </c>
      <c r="C24" s="20" t="s">
        <v>795</v>
      </c>
      <c r="D24" s="20" t="s">
        <v>66</v>
      </c>
      <c r="E24" s="20" t="s">
        <v>67</v>
      </c>
      <c r="F24" s="20" t="s">
        <v>45</v>
      </c>
      <c r="G24" s="21" t="s">
        <v>46</v>
      </c>
      <c r="H24" s="381" t="s">
        <v>46</v>
      </c>
      <c r="I24" s="23">
        <v>800</v>
      </c>
      <c r="J24" s="77" t="s">
        <v>48</v>
      </c>
      <c r="K24" s="21" t="s">
        <v>21</v>
      </c>
      <c r="L24" s="21"/>
      <c r="M24" s="21"/>
    </row>
    <row r="25" spans="1:16" x14ac:dyDescent="0.25">
      <c r="A25" s="382"/>
      <c r="B25" s="21" t="s">
        <v>42</v>
      </c>
      <c r="C25" s="20" t="s">
        <v>1317</v>
      </c>
      <c r="D25" s="20" t="s">
        <v>212</v>
      </c>
      <c r="E25" s="20"/>
      <c r="F25" s="20" t="s">
        <v>45</v>
      </c>
      <c r="G25" s="21" t="s">
        <v>46</v>
      </c>
      <c r="H25" s="381" t="s">
        <v>46</v>
      </c>
      <c r="I25" s="23">
        <v>50</v>
      </c>
      <c r="J25" s="77" t="s">
        <v>48</v>
      </c>
      <c r="K25" s="21"/>
      <c r="L25" s="21" t="s">
        <v>21</v>
      </c>
      <c r="M25" s="37"/>
    </row>
    <row r="26" spans="1:16" x14ac:dyDescent="0.25">
      <c r="A26" s="382"/>
      <c r="B26" s="21" t="s">
        <v>78</v>
      </c>
      <c r="C26" s="20" t="s">
        <v>1316</v>
      </c>
      <c r="D26" s="20" t="s">
        <v>184</v>
      </c>
      <c r="E26" s="20"/>
      <c r="F26" s="20" t="s">
        <v>45</v>
      </c>
      <c r="G26" s="21" t="s">
        <v>46</v>
      </c>
      <c r="H26" s="381" t="s">
        <v>46</v>
      </c>
      <c r="I26" s="23">
        <v>100</v>
      </c>
      <c r="J26" s="77" t="s">
        <v>48</v>
      </c>
      <c r="K26" s="21"/>
      <c r="L26" s="21" t="s">
        <v>21</v>
      </c>
      <c r="M26" s="21"/>
    </row>
    <row r="27" spans="1:16" x14ac:dyDescent="0.25">
      <c r="A27" s="382"/>
      <c r="B27" s="21" t="s">
        <v>42</v>
      </c>
      <c r="C27" s="20" t="s">
        <v>673</v>
      </c>
      <c r="D27" s="19" t="s">
        <v>56</v>
      </c>
      <c r="E27" s="19" t="s">
        <v>45</v>
      </c>
      <c r="F27" s="19" t="s">
        <v>45</v>
      </c>
      <c r="G27" s="21" t="s">
        <v>46</v>
      </c>
      <c r="H27" s="381" t="s">
        <v>46</v>
      </c>
      <c r="I27" s="26">
        <v>300</v>
      </c>
      <c r="J27" s="77" t="s">
        <v>48</v>
      </c>
      <c r="K27" s="37"/>
      <c r="L27" s="37" t="s">
        <v>21</v>
      </c>
      <c r="M27" s="21"/>
      <c r="P27" s="235"/>
    </row>
    <row r="28" spans="1:16" x14ac:dyDescent="0.25">
      <c r="A28" s="382"/>
      <c r="B28" s="21" t="s">
        <v>42</v>
      </c>
      <c r="C28" s="19" t="s">
        <v>1315</v>
      </c>
      <c r="D28" s="19" t="s">
        <v>151</v>
      </c>
      <c r="E28" s="19" t="s">
        <v>45</v>
      </c>
      <c r="F28" s="19" t="s">
        <v>45</v>
      </c>
      <c r="G28" s="21" t="s">
        <v>46</v>
      </c>
      <c r="H28" s="381" t="s">
        <v>46</v>
      </c>
      <c r="I28" s="26">
        <v>200</v>
      </c>
      <c r="J28" s="77" t="s">
        <v>48</v>
      </c>
      <c r="K28" s="37"/>
      <c r="L28" s="37" t="s">
        <v>21</v>
      </c>
      <c r="M28" s="21"/>
    </row>
    <row r="29" spans="1:16" x14ac:dyDescent="0.25">
      <c r="A29" s="382"/>
      <c r="B29" s="21" t="s">
        <v>42</v>
      </c>
      <c r="C29" s="20" t="s">
        <v>1314</v>
      </c>
      <c r="D29" s="19" t="s">
        <v>538</v>
      </c>
      <c r="E29" s="20" t="s">
        <v>45</v>
      </c>
      <c r="F29" s="20" t="s">
        <v>45</v>
      </c>
      <c r="G29" s="21" t="s">
        <v>46</v>
      </c>
      <c r="H29" s="381" t="s">
        <v>46</v>
      </c>
      <c r="I29" s="23">
        <v>800</v>
      </c>
      <c r="J29" s="77" t="s">
        <v>48</v>
      </c>
      <c r="K29" s="21"/>
      <c r="L29" s="21" t="s">
        <v>21</v>
      </c>
      <c r="M29" s="21"/>
    </row>
    <row r="30" spans="1:16" x14ac:dyDescent="0.25">
      <c r="A30" s="384"/>
      <c r="B30" s="21" t="s">
        <v>42</v>
      </c>
      <c r="C30" s="20" t="s">
        <v>181</v>
      </c>
      <c r="D30" s="20" t="s">
        <v>63</v>
      </c>
      <c r="E30" s="20" t="s">
        <v>45</v>
      </c>
      <c r="F30" s="20" t="s">
        <v>45</v>
      </c>
      <c r="G30" s="21" t="s">
        <v>46</v>
      </c>
      <c r="H30" s="381" t="s">
        <v>46</v>
      </c>
      <c r="I30" s="23">
        <v>600</v>
      </c>
      <c r="J30" s="77" t="s">
        <v>48</v>
      </c>
      <c r="K30" s="21"/>
      <c r="L30" s="21" t="s">
        <v>21</v>
      </c>
      <c r="M30" s="21" t="s">
        <v>21</v>
      </c>
    </row>
    <row r="31" spans="1:16" x14ac:dyDescent="0.25">
      <c r="A31" s="382"/>
      <c r="B31" s="21" t="s">
        <v>42</v>
      </c>
      <c r="C31" s="20" t="s">
        <v>815</v>
      </c>
      <c r="D31" s="20" t="s">
        <v>66</v>
      </c>
      <c r="E31" s="20" t="s">
        <v>67</v>
      </c>
      <c r="F31" s="20" t="s">
        <v>1240</v>
      </c>
      <c r="G31" s="21" t="s">
        <v>46</v>
      </c>
      <c r="H31" s="381" t="s">
        <v>46</v>
      </c>
      <c r="I31" s="23">
        <v>2850</v>
      </c>
      <c r="J31" s="77" t="s">
        <v>48</v>
      </c>
      <c r="K31" s="21"/>
      <c r="L31" s="21" t="s">
        <v>21</v>
      </c>
      <c r="M31" s="21"/>
    </row>
    <row r="32" spans="1:16" ht="15" customHeight="1" x14ac:dyDescent="0.25">
      <c r="A32" s="382"/>
      <c r="B32" s="21" t="s">
        <v>42</v>
      </c>
      <c r="C32" s="20" t="s">
        <v>673</v>
      </c>
      <c r="D32" s="20" t="s">
        <v>44</v>
      </c>
      <c r="E32" s="20" t="s">
        <v>45</v>
      </c>
      <c r="F32" s="20" t="s">
        <v>45</v>
      </c>
      <c r="G32" s="21" t="s">
        <v>46</v>
      </c>
      <c r="H32" s="381" t="s">
        <v>46</v>
      </c>
      <c r="I32" s="23">
        <v>300</v>
      </c>
      <c r="J32" s="77" t="s">
        <v>48</v>
      </c>
      <c r="K32" s="21"/>
      <c r="L32" s="21"/>
      <c r="M32" s="223"/>
    </row>
    <row r="33" spans="1:13" ht="15" customHeight="1" x14ac:dyDescent="0.25">
      <c r="A33" s="382"/>
      <c r="B33" s="21" t="s">
        <v>42</v>
      </c>
      <c r="C33" s="397" t="s">
        <v>1313</v>
      </c>
      <c r="D33" s="19" t="s">
        <v>56</v>
      </c>
      <c r="E33" s="157" t="s">
        <v>45</v>
      </c>
      <c r="F33" s="157" t="s">
        <v>45</v>
      </c>
      <c r="G33" s="381" t="s">
        <v>46</v>
      </c>
      <c r="H33" s="381" t="s">
        <v>46</v>
      </c>
      <c r="I33" s="396">
        <v>400</v>
      </c>
      <c r="J33" s="381" t="s">
        <v>48</v>
      </c>
      <c r="K33" s="37"/>
      <c r="L33" s="37" t="s">
        <v>21</v>
      </c>
      <c r="M33" s="37"/>
    </row>
    <row r="34" spans="1:13" ht="15" customHeight="1" x14ac:dyDescent="0.25">
      <c r="A34" s="382"/>
      <c r="B34" s="21" t="s">
        <v>42</v>
      </c>
      <c r="C34" s="134" t="s">
        <v>1312</v>
      </c>
      <c r="D34" s="19" t="s">
        <v>450</v>
      </c>
      <c r="E34" s="157" t="s">
        <v>45</v>
      </c>
      <c r="F34" s="157" t="s">
        <v>45</v>
      </c>
      <c r="G34" s="381" t="s">
        <v>46</v>
      </c>
      <c r="H34" s="381" t="s">
        <v>46</v>
      </c>
      <c r="I34" s="396">
        <v>450</v>
      </c>
      <c r="J34" s="381" t="s">
        <v>48</v>
      </c>
      <c r="K34" s="37"/>
      <c r="L34" s="37" t="s">
        <v>21</v>
      </c>
      <c r="M34" s="37"/>
    </row>
    <row r="35" spans="1:13" ht="26.25" customHeight="1" x14ac:dyDescent="0.25">
      <c r="A35" s="393"/>
      <c r="B35" s="153"/>
      <c r="C35" s="78" t="s">
        <v>1311</v>
      </c>
      <c r="D35" s="153"/>
      <c r="E35" s="153"/>
      <c r="F35" s="153"/>
      <c r="G35" s="153"/>
      <c r="H35" s="381"/>
      <c r="I35" s="315"/>
      <c r="J35" s="153"/>
      <c r="K35" s="153"/>
      <c r="L35" s="153"/>
      <c r="M35" s="37"/>
    </row>
    <row r="36" spans="1:13" ht="15" customHeight="1" x14ac:dyDescent="0.25">
      <c r="A36" s="382"/>
      <c r="B36" s="21" t="s">
        <v>42</v>
      </c>
      <c r="C36" s="20" t="s">
        <v>534</v>
      </c>
      <c r="D36" s="19" t="s">
        <v>1310</v>
      </c>
      <c r="E36" s="20" t="s">
        <v>45</v>
      </c>
      <c r="F36" s="20" t="s">
        <v>45</v>
      </c>
      <c r="G36" s="21"/>
      <c r="H36" s="381" t="s">
        <v>46</v>
      </c>
      <c r="I36" s="23">
        <v>800</v>
      </c>
      <c r="J36" s="21" t="s">
        <v>48</v>
      </c>
      <c r="K36" s="21"/>
      <c r="L36" s="21" t="s">
        <v>21</v>
      </c>
      <c r="M36" s="223"/>
    </row>
    <row r="37" spans="1:13" x14ac:dyDescent="0.25">
      <c r="A37" s="382"/>
      <c r="B37" s="21" t="s">
        <v>42</v>
      </c>
      <c r="C37" s="20" t="s">
        <v>1309</v>
      </c>
      <c r="D37" s="19" t="s">
        <v>19</v>
      </c>
      <c r="E37" s="19" t="s">
        <v>94</v>
      </c>
      <c r="F37" s="19" t="s">
        <v>45</v>
      </c>
      <c r="G37" s="37"/>
      <c r="H37" s="381" t="s">
        <v>46</v>
      </c>
      <c r="I37" s="26">
        <v>250</v>
      </c>
      <c r="J37" s="37" t="s">
        <v>48</v>
      </c>
      <c r="K37" s="37"/>
      <c r="L37" s="37" t="s">
        <v>21</v>
      </c>
      <c r="M37" s="223"/>
    </row>
    <row r="38" spans="1:13" hidden="1" x14ac:dyDescent="0.25">
      <c r="A38" s="389"/>
      <c r="B38" s="21"/>
      <c r="C38" s="20"/>
      <c r="D38" s="19"/>
      <c r="E38" s="19"/>
      <c r="F38" s="19"/>
      <c r="G38" s="37"/>
      <c r="H38" s="381" t="s">
        <v>46</v>
      </c>
      <c r="I38" s="578">
        <f>SUM(I22:I37)</f>
        <v>11050</v>
      </c>
      <c r="J38" s="37"/>
      <c r="K38" s="37"/>
      <c r="L38" s="37"/>
      <c r="M38" s="223"/>
    </row>
    <row r="39" spans="1:13" ht="52.5" customHeight="1" x14ac:dyDescent="0.25">
      <c r="A39" s="389"/>
      <c r="B39" s="153"/>
      <c r="C39" s="78" t="s">
        <v>1308</v>
      </c>
      <c r="D39" s="394"/>
      <c r="E39" s="394"/>
      <c r="F39" s="394"/>
      <c r="G39" s="394"/>
      <c r="H39" s="381"/>
      <c r="I39" s="395"/>
      <c r="J39" s="394"/>
      <c r="K39" s="394"/>
      <c r="L39" s="394"/>
      <c r="M39" s="37"/>
    </row>
    <row r="40" spans="1:13" ht="26.25" customHeight="1" x14ac:dyDescent="0.25">
      <c r="A40" s="393"/>
      <c r="B40" s="21" t="s">
        <v>42</v>
      </c>
      <c r="C40" s="20" t="s">
        <v>1307</v>
      </c>
      <c r="D40" s="19" t="s">
        <v>63</v>
      </c>
      <c r="E40" s="19" t="s">
        <v>45</v>
      </c>
      <c r="F40" s="19" t="s">
        <v>45</v>
      </c>
      <c r="G40" s="37" t="s">
        <v>46</v>
      </c>
      <c r="H40" s="381" t="s">
        <v>46</v>
      </c>
      <c r="I40" s="26">
        <v>2500</v>
      </c>
      <c r="J40" s="21" t="s">
        <v>48</v>
      </c>
      <c r="K40" s="37"/>
      <c r="L40" s="37" t="s">
        <v>21</v>
      </c>
      <c r="M40" s="37"/>
    </row>
    <row r="41" spans="1:13" x14ac:dyDescent="0.25">
      <c r="A41" s="384"/>
      <c r="B41" s="21" t="s">
        <v>42</v>
      </c>
      <c r="C41" s="20" t="s">
        <v>1306</v>
      </c>
      <c r="D41" s="19" t="s">
        <v>56</v>
      </c>
      <c r="E41" s="19" t="s">
        <v>45</v>
      </c>
      <c r="F41" s="19" t="s">
        <v>45</v>
      </c>
      <c r="G41" s="37" t="s">
        <v>46</v>
      </c>
      <c r="H41" s="381" t="s">
        <v>46</v>
      </c>
      <c r="I41" s="26">
        <v>450</v>
      </c>
      <c r="J41" s="21" t="s">
        <v>48</v>
      </c>
      <c r="K41" s="37" t="s">
        <v>21</v>
      </c>
      <c r="L41" s="37"/>
      <c r="M41" s="37"/>
    </row>
    <row r="42" spans="1:13" x14ac:dyDescent="0.25">
      <c r="A42" s="382"/>
      <c r="B42" s="21" t="s">
        <v>42</v>
      </c>
      <c r="C42" s="20" t="s">
        <v>1305</v>
      </c>
      <c r="D42" s="19" t="s">
        <v>56</v>
      </c>
      <c r="E42" s="19" t="s">
        <v>45</v>
      </c>
      <c r="F42" s="19" t="s">
        <v>45</v>
      </c>
      <c r="G42" s="37" t="s">
        <v>46</v>
      </c>
      <c r="H42" s="381" t="s">
        <v>46</v>
      </c>
      <c r="I42" s="26">
        <v>800</v>
      </c>
      <c r="J42" s="21" t="s">
        <v>48</v>
      </c>
      <c r="K42" s="37"/>
      <c r="L42" s="37" t="s">
        <v>21</v>
      </c>
      <c r="M42" s="37"/>
    </row>
    <row r="43" spans="1:13" x14ac:dyDescent="0.25">
      <c r="A43" s="382"/>
      <c r="B43" s="21" t="s">
        <v>49</v>
      </c>
      <c r="C43" s="20" t="s">
        <v>1304</v>
      </c>
      <c r="D43" s="19" t="s">
        <v>56</v>
      </c>
      <c r="E43" s="19" t="s">
        <v>45</v>
      </c>
      <c r="F43" s="19" t="s">
        <v>45</v>
      </c>
      <c r="G43" s="37" t="s">
        <v>46</v>
      </c>
      <c r="H43" s="381" t="s">
        <v>46</v>
      </c>
      <c r="I43" s="26">
        <v>1200</v>
      </c>
      <c r="J43" s="21" t="s">
        <v>48</v>
      </c>
      <c r="K43" s="37"/>
      <c r="L43" s="37" t="s">
        <v>21</v>
      </c>
      <c r="M43" s="37"/>
    </row>
    <row r="44" spans="1:13" x14ac:dyDescent="0.25">
      <c r="A44" s="382"/>
      <c r="B44" s="21" t="s">
        <v>42</v>
      </c>
      <c r="C44" s="20" t="s">
        <v>1303</v>
      </c>
      <c r="D44" s="19" t="s">
        <v>1302</v>
      </c>
      <c r="E44" s="19" t="s">
        <v>45</v>
      </c>
      <c r="F44" s="19" t="s">
        <v>45</v>
      </c>
      <c r="G44" s="37" t="s">
        <v>46</v>
      </c>
      <c r="H44" s="381" t="s">
        <v>46</v>
      </c>
      <c r="I44" s="26">
        <v>350</v>
      </c>
      <c r="J44" s="21" t="s">
        <v>48</v>
      </c>
      <c r="K44" s="37"/>
      <c r="L44" s="37" t="s">
        <v>21</v>
      </c>
      <c r="M44" s="21"/>
    </row>
    <row r="45" spans="1:13" ht="21.75" customHeight="1" x14ac:dyDescent="0.25">
      <c r="A45" s="382"/>
      <c r="B45" s="21" t="s">
        <v>42</v>
      </c>
      <c r="C45" s="20" t="s">
        <v>1301</v>
      </c>
      <c r="D45" s="392" t="s">
        <v>1300</v>
      </c>
      <c r="E45" s="19" t="s">
        <v>45</v>
      </c>
      <c r="F45" s="19" t="s">
        <v>45</v>
      </c>
      <c r="G45" s="37" t="s">
        <v>46</v>
      </c>
      <c r="H45" s="381" t="s">
        <v>46</v>
      </c>
      <c r="I45" s="26">
        <v>450</v>
      </c>
      <c r="J45" s="21" t="s">
        <v>48</v>
      </c>
      <c r="K45" s="37"/>
      <c r="L45" s="37" t="s">
        <v>21</v>
      </c>
      <c r="M45" s="21"/>
    </row>
    <row r="46" spans="1:13" ht="23.25" x14ac:dyDescent="0.25">
      <c r="A46" s="382"/>
      <c r="B46" s="21" t="s">
        <v>42</v>
      </c>
      <c r="C46" s="20" t="s">
        <v>1299</v>
      </c>
      <c r="D46" s="19" t="s">
        <v>501</v>
      </c>
      <c r="E46" s="19" t="s">
        <v>1298</v>
      </c>
      <c r="F46" s="19" t="s">
        <v>45</v>
      </c>
      <c r="G46" s="37" t="s">
        <v>46</v>
      </c>
      <c r="H46" s="381" t="s">
        <v>46</v>
      </c>
      <c r="I46" s="26">
        <v>600</v>
      </c>
      <c r="J46" s="21" t="s">
        <v>48</v>
      </c>
      <c r="K46" s="21"/>
      <c r="L46" s="21" t="s">
        <v>21</v>
      </c>
      <c r="M46" s="21"/>
    </row>
    <row r="47" spans="1:13" ht="23.25" x14ac:dyDescent="0.25">
      <c r="A47" s="382"/>
      <c r="B47" s="21" t="s">
        <v>42</v>
      </c>
      <c r="C47" s="20" t="s">
        <v>1297</v>
      </c>
      <c r="D47" s="19" t="s">
        <v>1296</v>
      </c>
      <c r="E47" s="19" t="s">
        <v>45</v>
      </c>
      <c r="F47" s="19" t="s">
        <v>45</v>
      </c>
      <c r="G47" s="37" t="s">
        <v>46</v>
      </c>
      <c r="H47" s="381" t="s">
        <v>46</v>
      </c>
      <c r="I47" s="26">
        <v>250</v>
      </c>
      <c r="J47" s="21" t="s">
        <v>48</v>
      </c>
      <c r="K47" s="21"/>
      <c r="L47" s="21" t="s">
        <v>21</v>
      </c>
      <c r="M47" s="21"/>
    </row>
    <row r="48" spans="1:13" x14ac:dyDescent="0.25">
      <c r="A48" s="382"/>
      <c r="B48" s="21" t="s">
        <v>42</v>
      </c>
      <c r="C48" s="20" t="s">
        <v>1295</v>
      </c>
      <c r="D48" s="20" t="s">
        <v>1294</v>
      </c>
      <c r="E48" s="20" t="s">
        <v>45</v>
      </c>
      <c r="F48" s="20" t="s">
        <v>45</v>
      </c>
      <c r="G48" s="37" t="s">
        <v>46</v>
      </c>
      <c r="H48" s="381" t="s">
        <v>46</v>
      </c>
      <c r="I48" s="23">
        <v>800</v>
      </c>
      <c r="J48" s="21" t="s">
        <v>48</v>
      </c>
      <c r="K48" s="21"/>
      <c r="L48" s="21" t="s">
        <v>21</v>
      </c>
      <c r="M48" s="21"/>
    </row>
    <row r="49" spans="1:13" ht="29.25" customHeight="1" x14ac:dyDescent="0.25">
      <c r="A49" s="382"/>
      <c r="B49" s="21" t="s">
        <v>42</v>
      </c>
      <c r="C49" s="19" t="s">
        <v>1293</v>
      </c>
      <c r="D49" s="19" t="s">
        <v>63</v>
      </c>
      <c r="E49" s="20" t="s">
        <v>45</v>
      </c>
      <c r="F49" s="20" t="s">
        <v>45</v>
      </c>
      <c r="G49" s="37" t="s">
        <v>46</v>
      </c>
      <c r="H49" s="381" t="s">
        <v>46</v>
      </c>
      <c r="I49" s="23">
        <v>1200</v>
      </c>
      <c r="J49" s="21" t="s">
        <v>48</v>
      </c>
      <c r="K49" s="21"/>
      <c r="L49" s="21" t="s">
        <v>21</v>
      </c>
      <c r="M49" s="37"/>
    </row>
    <row r="50" spans="1:13" ht="18.75" customHeight="1" x14ac:dyDescent="0.25">
      <c r="A50" s="382"/>
      <c r="B50" s="21" t="s">
        <v>42</v>
      </c>
      <c r="C50" s="20" t="s">
        <v>1292</v>
      </c>
      <c r="D50" s="19" t="s">
        <v>1291</v>
      </c>
      <c r="E50" s="20" t="s">
        <v>45</v>
      </c>
      <c r="F50" s="20" t="s">
        <v>45</v>
      </c>
      <c r="G50" s="37" t="s">
        <v>46</v>
      </c>
      <c r="H50" s="381" t="s">
        <v>46</v>
      </c>
      <c r="I50" s="23">
        <v>200</v>
      </c>
      <c r="J50" s="21" t="s">
        <v>48</v>
      </c>
      <c r="K50" s="21"/>
      <c r="L50" s="21" t="s">
        <v>21</v>
      </c>
      <c r="M50" s="37"/>
    </row>
    <row r="51" spans="1:13" ht="24.75" customHeight="1" x14ac:dyDescent="0.25">
      <c r="A51" s="382"/>
      <c r="B51" s="21" t="s">
        <v>42</v>
      </c>
      <c r="C51" s="19" t="s">
        <v>1290</v>
      </c>
      <c r="D51" s="19" t="s">
        <v>56</v>
      </c>
      <c r="E51" s="19" t="s">
        <v>45</v>
      </c>
      <c r="F51" s="19" t="s">
        <v>45</v>
      </c>
      <c r="G51" s="37" t="s">
        <v>46</v>
      </c>
      <c r="H51" s="381" t="s">
        <v>46</v>
      </c>
      <c r="I51" s="26">
        <v>800</v>
      </c>
      <c r="J51" s="21" t="s">
        <v>48</v>
      </c>
      <c r="K51" s="37"/>
      <c r="L51" s="37" t="s">
        <v>21</v>
      </c>
      <c r="M51" s="37"/>
    </row>
    <row r="52" spans="1:13" x14ac:dyDescent="0.25">
      <c r="A52" s="382"/>
      <c r="B52" s="21" t="s">
        <v>712</v>
      </c>
      <c r="C52" s="20" t="s">
        <v>605</v>
      </c>
      <c r="D52" s="19" t="s">
        <v>273</v>
      </c>
      <c r="E52" s="19" t="s">
        <v>45</v>
      </c>
      <c r="F52" s="19" t="s">
        <v>45</v>
      </c>
      <c r="G52" s="37" t="s">
        <v>46</v>
      </c>
      <c r="H52" s="381" t="s">
        <v>46</v>
      </c>
      <c r="I52" s="26">
        <v>200</v>
      </c>
      <c r="J52" s="21" t="s">
        <v>48</v>
      </c>
      <c r="K52" s="37"/>
      <c r="L52" s="37" t="s">
        <v>21</v>
      </c>
      <c r="M52" s="37"/>
    </row>
    <row r="53" spans="1:13" x14ac:dyDescent="0.25">
      <c r="A53" s="382"/>
      <c r="B53" s="21" t="s">
        <v>54</v>
      </c>
      <c r="C53" s="20" t="s">
        <v>1289</v>
      </c>
      <c r="D53" s="19" t="s">
        <v>1285</v>
      </c>
      <c r="E53" s="19" t="s">
        <v>45</v>
      </c>
      <c r="F53" s="19" t="s">
        <v>45</v>
      </c>
      <c r="G53" s="37" t="s">
        <v>46</v>
      </c>
      <c r="H53" s="381" t="s">
        <v>46</v>
      </c>
      <c r="I53" s="26">
        <v>600</v>
      </c>
      <c r="J53" s="21" t="s">
        <v>48</v>
      </c>
      <c r="K53" s="37"/>
      <c r="L53" s="37" t="s">
        <v>21</v>
      </c>
      <c r="M53" s="21"/>
    </row>
    <row r="54" spans="1:13" x14ac:dyDescent="0.25">
      <c r="A54" s="382"/>
      <c r="B54" s="21" t="s">
        <v>42</v>
      </c>
      <c r="C54" s="20" t="s">
        <v>1251</v>
      </c>
      <c r="D54" s="391" t="s">
        <v>574</v>
      </c>
      <c r="E54" s="19" t="s">
        <v>45</v>
      </c>
      <c r="F54" s="19" t="s">
        <v>45</v>
      </c>
      <c r="G54" s="37" t="s">
        <v>46</v>
      </c>
      <c r="H54" s="381" t="s">
        <v>46</v>
      </c>
      <c r="I54" s="26">
        <v>300</v>
      </c>
      <c r="J54" s="21" t="s">
        <v>48</v>
      </c>
      <c r="K54" s="37"/>
      <c r="L54" s="37" t="s">
        <v>21</v>
      </c>
      <c r="M54" s="21"/>
    </row>
    <row r="55" spans="1:13" x14ac:dyDescent="0.25">
      <c r="A55" s="382"/>
      <c r="B55" s="21" t="s">
        <v>42</v>
      </c>
      <c r="C55" s="20" t="s">
        <v>1288</v>
      </c>
      <c r="D55" s="20" t="s">
        <v>1287</v>
      </c>
      <c r="E55" s="20" t="s">
        <v>45</v>
      </c>
      <c r="F55" s="20" t="s">
        <v>45</v>
      </c>
      <c r="G55" s="37" t="s">
        <v>46</v>
      </c>
      <c r="H55" s="381" t="s">
        <v>46</v>
      </c>
      <c r="I55" s="23">
        <v>20000</v>
      </c>
      <c r="J55" s="21" t="s">
        <v>48</v>
      </c>
      <c r="K55" s="21"/>
      <c r="L55" s="21" t="s">
        <v>21</v>
      </c>
      <c r="M55" s="21"/>
    </row>
    <row r="56" spans="1:13" x14ac:dyDescent="0.25">
      <c r="A56" s="382"/>
      <c r="B56" s="21" t="s">
        <v>42</v>
      </c>
      <c r="C56" s="20" t="s">
        <v>1286</v>
      </c>
      <c r="D56" s="20" t="s">
        <v>1285</v>
      </c>
      <c r="E56" s="20" t="s">
        <v>45</v>
      </c>
      <c r="F56" s="20" t="s">
        <v>45</v>
      </c>
      <c r="G56" s="37" t="s">
        <v>46</v>
      </c>
      <c r="H56" s="381" t="s">
        <v>46</v>
      </c>
      <c r="I56" s="23">
        <v>8000</v>
      </c>
      <c r="J56" s="21" t="s">
        <v>48</v>
      </c>
      <c r="K56" s="21"/>
      <c r="L56" s="21" t="s">
        <v>21</v>
      </c>
      <c r="M56" s="21"/>
    </row>
    <row r="57" spans="1:13" x14ac:dyDescent="0.25">
      <c r="A57" s="382"/>
      <c r="B57" s="21" t="s">
        <v>49</v>
      </c>
      <c r="C57" s="20" t="s">
        <v>1284</v>
      </c>
      <c r="D57" s="19" t="s">
        <v>56</v>
      </c>
      <c r="E57" s="20" t="s">
        <v>45</v>
      </c>
      <c r="F57" s="19" t="s">
        <v>45</v>
      </c>
      <c r="G57" s="37" t="s">
        <v>46</v>
      </c>
      <c r="H57" s="381" t="s">
        <v>46</v>
      </c>
      <c r="I57" s="26">
        <v>600</v>
      </c>
      <c r="J57" s="21" t="s">
        <v>48</v>
      </c>
      <c r="K57" s="21"/>
      <c r="L57" s="37" t="s">
        <v>21</v>
      </c>
      <c r="M57" s="21"/>
    </row>
    <row r="58" spans="1:13" x14ac:dyDescent="0.25">
      <c r="A58" s="382"/>
      <c r="B58" s="21" t="s">
        <v>42</v>
      </c>
      <c r="C58" s="20" t="s">
        <v>1283</v>
      </c>
      <c r="D58" s="20" t="s">
        <v>56</v>
      </c>
      <c r="E58" s="20" t="s">
        <v>45</v>
      </c>
      <c r="F58" s="20" t="s">
        <v>45</v>
      </c>
      <c r="G58" s="37" t="s">
        <v>46</v>
      </c>
      <c r="H58" s="381" t="s">
        <v>46</v>
      </c>
      <c r="I58" s="23">
        <v>800</v>
      </c>
      <c r="J58" s="21" t="s">
        <v>48</v>
      </c>
      <c r="K58" s="21"/>
      <c r="L58" s="21" t="s">
        <v>21</v>
      </c>
      <c r="M58" s="21"/>
    </row>
    <row r="59" spans="1:13" x14ac:dyDescent="0.25">
      <c r="A59" s="382"/>
      <c r="B59" s="21" t="s">
        <v>54</v>
      </c>
      <c r="C59" s="20" t="s">
        <v>1255</v>
      </c>
      <c r="D59" s="20" t="s">
        <v>212</v>
      </c>
      <c r="E59" s="20" t="s">
        <v>45</v>
      </c>
      <c r="F59" s="20" t="s">
        <v>45</v>
      </c>
      <c r="G59" s="37" t="s">
        <v>46</v>
      </c>
      <c r="H59" s="381" t="s">
        <v>46</v>
      </c>
      <c r="I59" s="23">
        <v>300</v>
      </c>
      <c r="J59" s="21" t="s">
        <v>48</v>
      </c>
      <c r="K59" s="21"/>
      <c r="L59" s="21" t="s">
        <v>21</v>
      </c>
      <c r="M59" s="21"/>
    </row>
    <row r="60" spans="1:13" x14ac:dyDescent="0.25">
      <c r="A60" s="382"/>
      <c r="B60" s="21" t="s">
        <v>49</v>
      </c>
      <c r="C60" s="20" t="s">
        <v>1282</v>
      </c>
      <c r="D60" s="20" t="s">
        <v>1241</v>
      </c>
      <c r="E60" s="20" t="s">
        <v>45</v>
      </c>
      <c r="F60" s="20" t="s">
        <v>45</v>
      </c>
      <c r="G60" s="37" t="s">
        <v>46</v>
      </c>
      <c r="H60" s="381" t="s">
        <v>46</v>
      </c>
      <c r="I60" s="23">
        <v>100</v>
      </c>
      <c r="J60" s="21" t="s">
        <v>48</v>
      </c>
      <c r="K60" s="21"/>
      <c r="L60" s="21" t="s">
        <v>21</v>
      </c>
      <c r="M60" s="37"/>
    </row>
    <row r="61" spans="1:13" x14ac:dyDescent="0.25">
      <c r="A61" s="382"/>
      <c r="B61" s="21" t="s">
        <v>49</v>
      </c>
      <c r="C61" s="20" t="s">
        <v>1281</v>
      </c>
      <c r="D61" s="19" t="s">
        <v>1241</v>
      </c>
      <c r="E61" s="19" t="s">
        <v>45</v>
      </c>
      <c r="F61" s="19" t="s">
        <v>45</v>
      </c>
      <c r="G61" s="37" t="s">
        <v>46</v>
      </c>
      <c r="H61" s="381" t="s">
        <v>46</v>
      </c>
      <c r="I61" s="26">
        <v>100</v>
      </c>
      <c r="J61" s="21" t="s">
        <v>48</v>
      </c>
      <c r="K61" s="21"/>
      <c r="L61" s="21" t="s">
        <v>21</v>
      </c>
      <c r="M61" s="37"/>
    </row>
    <row r="62" spans="1:13" x14ac:dyDescent="0.25">
      <c r="A62" s="382"/>
      <c r="B62" s="21" t="s">
        <v>42</v>
      </c>
      <c r="C62" s="20" t="s">
        <v>1280</v>
      </c>
      <c r="D62" s="20" t="s">
        <v>283</v>
      </c>
      <c r="E62" s="20" t="s">
        <v>45</v>
      </c>
      <c r="F62" s="20" t="s">
        <v>45</v>
      </c>
      <c r="G62" s="37" t="s">
        <v>46</v>
      </c>
      <c r="H62" s="381" t="s">
        <v>46</v>
      </c>
      <c r="I62" s="23">
        <v>450</v>
      </c>
      <c r="J62" s="21" t="s">
        <v>48</v>
      </c>
      <c r="K62" s="21"/>
      <c r="L62" s="21" t="s">
        <v>21</v>
      </c>
      <c r="M62" s="37"/>
    </row>
    <row r="63" spans="1:13" x14ac:dyDescent="0.25">
      <c r="A63" s="382"/>
      <c r="B63" s="21" t="s">
        <v>49</v>
      </c>
      <c r="C63" s="20" t="s">
        <v>1279</v>
      </c>
      <c r="D63" s="20" t="s">
        <v>359</v>
      </c>
      <c r="E63" s="20" t="s">
        <v>45</v>
      </c>
      <c r="F63" s="20" t="s">
        <v>45</v>
      </c>
      <c r="G63" s="37" t="s">
        <v>46</v>
      </c>
      <c r="H63" s="381" t="s">
        <v>46</v>
      </c>
      <c r="I63" s="23">
        <v>200</v>
      </c>
      <c r="J63" s="21" t="s">
        <v>48</v>
      </c>
      <c r="K63" s="21"/>
      <c r="L63" s="21" t="s">
        <v>21</v>
      </c>
      <c r="M63" s="37"/>
    </row>
    <row r="64" spans="1:13" x14ac:dyDescent="0.25">
      <c r="A64" s="382"/>
      <c r="B64" s="21" t="s">
        <v>42</v>
      </c>
      <c r="C64" s="20" t="s">
        <v>1278</v>
      </c>
      <c r="D64" s="20" t="s">
        <v>46</v>
      </c>
      <c r="E64" s="20" t="s">
        <v>45</v>
      </c>
      <c r="F64" s="20" t="s">
        <v>45</v>
      </c>
      <c r="G64" s="37" t="s">
        <v>46</v>
      </c>
      <c r="H64" s="381" t="s">
        <v>46</v>
      </c>
      <c r="I64" s="23">
        <v>450</v>
      </c>
      <c r="J64" s="21" t="s">
        <v>48</v>
      </c>
      <c r="K64" s="21"/>
      <c r="L64" s="21" t="s">
        <v>21</v>
      </c>
      <c r="M64" s="37"/>
    </row>
    <row r="65" spans="1:13" x14ac:dyDescent="0.25">
      <c r="A65" s="382"/>
      <c r="B65" s="21" t="s">
        <v>49</v>
      </c>
      <c r="C65" s="20" t="s">
        <v>1277</v>
      </c>
      <c r="D65" s="19" t="s">
        <v>212</v>
      </c>
      <c r="E65" s="20" t="s">
        <v>45</v>
      </c>
      <c r="F65" s="20" t="s">
        <v>45</v>
      </c>
      <c r="G65" s="37" t="s">
        <v>46</v>
      </c>
      <c r="H65" s="381" t="s">
        <v>46</v>
      </c>
      <c r="I65" s="23">
        <v>200</v>
      </c>
      <c r="J65" s="21" t="s">
        <v>48</v>
      </c>
      <c r="K65" s="21"/>
      <c r="L65" s="21" t="s">
        <v>21</v>
      </c>
      <c r="M65" s="37"/>
    </row>
    <row r="66" spans="1:13" x14ac:dyDescent="0.25">
      <c r="A66" s="382"/>
      <c r="B66" s="21" t="s">
        <v>42</v>
      </c>
      <c r="C66" s="19" t="s">
        <v>1276</v>
      </c>
      <c r="D66" s="20" t="s">
        <v>715</v>
      </c>
      <c r="E66" s="20" t="s">
        <v>45</v>
      </c>
      <c r="F66" s="20" t="s">
        <v>45</v>
      </c>
      <c r="G66" s="37" t="s">
        <v>46</v>
      </c>
      <c r="H66" s="381" t="s">
        <v>46</v>
      </c>
      <c r="I66" s="23">
        <v>900</v>
      </c>
      <c r="J66" s="21" t="s">
        <v>48</v>
      </c>
      <c r="K66" s="21"/>
      <c r="L66" s="21" t="s">
        <v>21</v>
      </c>
      <c r="M66" s="37"/>
    </row>
    <row r="67" spans="1:13" x14ac:dyDescent="0.25">
      <c r="A67" s="382"/>
      <c r="B67" s="21" t="s">
        <v>49</v>
      </c>
      <c r="C67" s="20" t="s">
        <v>1275</v>
      </c>
      <c r="D67" s="20" t="s">
        <v>66</v>
      </c>
      <c r="E67" s="20" t="s">
        <v>67</v>
      </c>
      <c r="F67" s="20" t="s">
        <v>45</v>
      </c>
      <c r="G67" s="37" t="s">
        <v>46</v>
      </c>
      <c r="H67" s="381" t="s">
        <v>46</v>
      </c>
      <c r="I67" s="23">
        <v>2750</v>
      </c>
      <c r="J67" s="21" t="s">
        <v>48</v>
      </c>
      <c r="K67" s="21"/>
      <c r="L67" s="21" t="s">
        <v>21</v>
      </c>
      <c r="M67" s="21"/>
    </row>
    <row r="68" spans="1:13" x14ac:dyDescent="0.25">
      <c r="A68" s="382"/>
      <c r="B68" s="21" t="s">
        <v>42</v>
      </c>
      <c r="C68" s="19" t="s">
        <v>366</v>
      </c>
      <c r="D68" s="20" t="s">
        <v>538</v>
      </c>
      <c r="E68" s="20" t="s">
        <v>45</v>
      </c>
      <c r="F68" s="20" t="s">
        <v>45</v>
      </c>
      <c r="G68" s="37" t="s">
        <v>46</v>
      </c>
      <c r="H68" s="381" t="s">
        <v>46</v>
      </c>
      <c r="I68" s="23">
        <v>300</v>
      </c>
      <c r="J68" s="21" t="s">
        <v>48</v>
      </c>
      <c r="K68" s="21"/>
      <c r="L68" s="21" t="s">
        <v>21</v>
      </c>
      <c r="M68" s="21"/>
    </row>
    <row r="69" spans="1:13" x14ac:dyDescent="0.25">
      <c r="A69" s="382"/>
      <c r="B69" s="21" t="s">
        <v>42</v>
      </c>
      <c r="C69" s="19" t="s">
        <v>1274</v>
      </c>
      <c r="D69" s="20" t="s">
        <v>66</v>
      </c>
      <c r="E69" s="20" t="s">
        <v>45</v>
      </c>
      <c r="F69" s="20" t="s">
        <v>45</v>
      </c>
      <c r="G69" s="37" t="s">
        <v>46</v>
      </c>
      <c r="H69" s="381" t="s">
        <v>46</v>
      </c>
      <c r="I69" s="23">
        <v>500</v>
      </c>
      <c r="J69" s="21" t="s">
        <v>48</v>
      </c>
      <c r="K69" s="21" t="s">
        <v>21</v>
      </c>
      <c r="L69" s="21"/>
      <c r="M69" s="21"/>
    </row>
    <row r="70" spans="1:13" x14ac:dyDescent="0.25">
      <c r="A70" s="383"/>
      <c r="B70" s="21" t="s">
        <v>42</v>
      </c>
      <c r="C70" s="19" t="s">
        <v>1273</v>
      </c>
      <c r="D70" s="19" t="s">
        <v>1272</v>
      </c>
      <c r="E70" s="20"/>
      <c r="F70" s="20"/>
      <c r="G70" s="37" t="s">
        <v>46</v>
      </c>
      <c r="H70" s="381" t="s">
        <v>46</v>
      </c>
      <c r="I70" s="23">
        <v>12000</v>
      </c>
      <c r="J70" s="21" t="s">
        <v>48</v>
      </c>
      <c r="K70" s="21" t="s">
        <v>21</v>
      </c>
      <c r="L70" s="21"/>
      <c r="M70" s="21"/>
    </row>
    <row r="71" spans="1:13" x14ac:dyDescent="0.25">
      <c r="A71" s="383"/>
      <c r="B71" s="21" t="s">
        <v>42</v>
      </c>
      <c r="C71" s="20" t="s">
        <v>1271</v>
      </c>
      <c r="D71" s="20" t="s">
        <v>721</v>
      </c>
      <c r="E71" s="20" t="s">
        <v>45</v>
      </c>
      <c r="F71" s="20" t="s">
        <v>45</v>
      </c>
      <c r="G71" s="37" t="s">
        <v>46</v>
      </c>
      <c r="H71" s="381" t="s">
        <v>46</v>
      </c>
      <c r="I71" s="23">
        <v>450</v>
      </c>
      <c r="J71" s="21" t="s">
        <v>48</v>
      </c>
      <c r="K71" s="21" t="s">
        <v>21</v>
      </c>
      <c r="L71" s="21"/>
      <c r="M71" s="21"/>
    </row>
    <row r="72" spans="1:13" x14ac:dyDescent="0.25">
      <c r="A72" s="383"/>
      <c r="B72" s="21" t="s">
        <v>42</v>
      </c>
      <c r="C72" s="19" t="s">
        <v>1270</v>
      </c>
      <c r="D72" s="20" t="s">
        <v>750</v>
      </c>
      <c r="E72" s="20" t="s">
        <v>45</v>
      </c>
      <c r="F72" s="20" t="s">
        <v>45</v>
      </c>
      <c r="G72" s="37" t="s">
        <v>46</v>
      </c>
      <c r="H72" s="381" t="s">
        <v>46</v>
      </c>
      <c r="I72" s="23">
        <v>800</v>
      </c>
      <c r="J72" s="21" t="s">
        <v>48</v>
      </c>
      <c r="K72" s="21" t="s">
        <v>21</v>
      </c>
      <c r="L72" s="21"/>
      <c r="M72" s="21"/>
    </row>
    <row r="73" spans="1:13" x14ac:dyDescent="0.25">
      <c r="A73" s="383"/>
      <c r="B73" s="153" t="s">
        <v>712</v>
      </c>
      <c r="C73" s="155" t="s">
        <v>1269</v>
      </c>
      <c r="D73" s="20" t="s">
        <v>63</v>
      </c>
      <c r="E73" s="20" t="s">
        <v>45</v>
      </c>
      <c r="F73" s="20" t="s">
        <v>45</v>
      </c>
      <c r="G73" s="37" t="s">
        <v>46</v>
      </c>
      <c r="H73" s="381" t="s">
        <v>46</v>
      </c>
      <c r="I73" s="23">
        <v>600</v>
      </c>
      <c r="J73" s="21" t="s">
        <v>48</v>
      </c>
      <c r="K73" s="21"/>
      <c r="L73" s="21" t="s">
        <v>21</v>
      </c>
      <c r="M73" s="37"/>
    </row>
    <row r="74" spans="1:13" x14ac:dyDescent="0.25">
      <c r="A74" s="383"/>
      <c r="B74" s="153" t="s">
        <v>54</v>
      </c>
      <c r="C74" s="155" t="s">
        <v>1268</v>
      </c>
      <c r="D74" s="20" t="s">
        <v>63</v>
      </c>
      <c r="E74" s="20" t="s">
        <v>45</v>
      </c>
      <c r="F74" s="20" t="s">
        <v>45</v>
      </c>
      <c r="G74" s="37" t="s">
        <v>46</v>
      </c>
      <c r="H74" s="381" t="s">
        <v>46</v>
      </c>
      <c r="I74" s="23">
        <v>90</v>
      </c>
      <c r="J74" s="21" t="s">
        <v>48</v>
      </c>
      <c r="K74" s="21"/>
      <c r="L74" s="21" t="s">
        <v>21</v>
      </c>
      <c r="M74" s="21"/>
    </row>
    <row r="75" spans="1:13" ht="19.5" customHeight="1" x14ac:dyDescent="0.25">
      <c r="A75" s="383"/>
      <c r="B75" s="21" t="s">
        <v>49</v>
      </c>
      <c r="C75" s="20" t="s">
        <v>1267</v>
      </c>
      <c r="D75" s="19" t="s">
        <v>1266</v>
      </c>
      <c r="E75" s="20" t="s">
        <v>45</v>
      </c>
      <c r="F75" s="20" t="s">
        <v>45</v>
      </c>
      <c r="G75" s="37" t="s">
        <v>46</v>
      </c>
      <c r="H75" s="381" t="s">
        <v>46</v>
      </c>
      <c r="I75" s="23">
        <v>150</v>
      </c>
      <c r="J75" s="21" t="s">
        <v>48</v>
      </c>
      <c r="K75" s="21"/>
      <c r="L75" s="21" t="s">
        <v>21</v>
      </c>
      <c r="M75" s="21"/>
    </row>
    <row r="76" spans="1:13" x14ac:dyDescent="0.25">
      <c r="A76" s="382"/>
      <c r="B76" s="37" t="s">
        <v>42</v>
      </c>
      <c r="C76" s="19" t="s">
        <v>534</v>
      </c>
      <c r="D76" s="19" t="s">
        <v>300</v>
      </c>
      <c r="E76" s="19" t="s">
        <v>1265</v>
      </c>
      <c r="F76" s="19" t="s">
        <v>45</v>
      </c>
      <c r="G76" s="37" t="s">
        <v>46</v>
      </c>
      <c r="H76" s="381" t="s">
        <v>46</v>
      </c>
      <c r="I76" s="26">
        <v>800</v>
      </c>
      <c r="J76" s="21" t="s">
        <v>48</v>
      </c>
      <c r="K76" s="37"/>
      <c r="L76" s="37" t="s">
        <v>21</v>
      </c>
      <c r="M76" s="21"/>
    </row>
    <row r="77" spans="1:13" ht="24.75" customHeight="1" x14ac:dyDescent="0.25">
      <c r="A77" s="382"/>
      <c r="B77" s="37" t="s">
        <v>54</v>
      </c>
      <c r="C77" s="19" t="s">
        <v>1264</v>
      </c>
      <c r="D77" s="37" t="s">
        <v>1263</v>
      </c>
      <c r="E77" s="19" t="s">
        <v>45</v>
      </c>
      <c r="F77" s="19" t="s">
        <v>45</v>
      </c>
      <c r="G77" s="37" t="s">
        <v>46</v>
      </c>
      <c r="H77" s="381" t="s">
        <v>46</v>
      </c>
      <c r="I77" s="26">
        <v>150</v>
      </c>
      <c r="J77" s="21" t="s">
        <v>48</v>
      </c>
      <c r="K77" s="37"/>
      <c r="L77" s="37" t="s">
        <v>21</v>
      </c>
      <c r="M77" s="37"/>
    </row>
    <row r="78" spans="1:13" ht="23.25" x14ac:dyDescent="0.25">
      <c r="A78" s="382"/>
      <c r="B78" s="37" t="s">
        <v>54</v>
      </c>
      <c r="C78" s="19" t="s">
        <v>1262</v>
      </c>
      <c r="D78" s="19" t="s">
        <v>1261</v>
      </c>
      <c r="E78" s="19" t="s">
        <v>45</v>
      </c>
      <c r="F78" s="19" t="s">
        <v>45</v>
      </c>
      <c r="G78" s="37" t="s">
        <v>46</v>
      </c>
      <c r="H78" s="381" t="s">
        <v>46</v>
      </c>
      <c r="I78" s="26">
        <v>100</v>
      </c>
      <c r="J78" s="21" t="s">
        <v>48</v>
      </c>
      <c r="K78" s="37"/>
      <c r="L78" s="37" t="s">
        <v>21</v>
      </c>
      <c r="M78" s="37"/>
    </row>
    <row r="79" spans="1:13" x14ac:dyDescent="0.25">
      <c r="A79" s="382"/>
      <c r="B79" s="37" t="s">
        <v>42</v>
      </c>
      <c r="C79" s="20" t="s">
        <v>1260</v>
      </c>
      <c r="D79" s="19" t="s">
        <v>19</v>
      </c>
      <c r="E79" s="19"/>
      <c r="F79" s="19"/>
      <c r="G79" s="37" t="s">
        <v>46</v>
      </c>
      <c r="H79" s="381" t="s">
        <v>46</v>
      </c>
      <c r="I79" s="26">
        <v>200</v>
      </c>
      <c r="J79" s="21" t="s">
        <v>48</v>
      </c>
      <c r="K79" s="21"/>
      <c r="L79" s="21" t="s">
        <v>21</v>
      </c>
      <c r="M79" s="21"/>
    </row>
    <row r="80" spans="1:13" x14ac:dyDescent="0.25">
      <c r="A80" s="382"/>
      <c r="B80" s="37" t="s">
        <v>54</v>
      </c>
      <c r="C80" s="19" t="s">
        <v>1259</v>
      </c>
      <c r="D80" s="19"/>
      <c r="E80" s="19"/>
      <c r="F80" s="19"/>
      <c r="G80" s="37" t="s">
        <v>46</v>
      </c>
      <c r="H80" s="381" t="s">
        <v>46</v>
      </c>
      <c r="I80" s="26">
        <v>50</v>
      </c>
      <c r="J80" s="21" t="s">
        <v>48</v>
      </c>
      <c r="K80" s="21"/>
      <c r="L80" s="21" t="s">
        <v>21</v>
      </c>
      <c r="M80" s="21"/>
    </row>
    <row r="81" spans="1:13" x14ac:dyDescent="0.25">
      <c r="A81" s="382"/>
      <c r="B81" s="21" t="s">
        <v>42</v>
      </c>
      <c r="C81" s="20" t="s">
        <v>1258</v>
      </c>
      <c r="D81" s="20" t="s">
        <v>212</v>
      </c>
      <c r="E81" s="20" t="s">
        <v>45</v>
      </c>
      <c r="F81" s="20" t="s">
        <v>45</v>
      </c>
      <c r="G81" s="37" t="s">
        <v>46</v>
      </c>
      <c r="H81" s="381" t="s">
        <v>46</v>
      </c>
      <c r="I81" s="23">
        <v>50</v>
      </c>
      <c r="J81" s="21" t="s">
        <v>48</v>
      </c>
      <c r="K81" s="21"/>
      <c r="L81" s="21" t="s">
        <v>21</v>
      </c>
      <c r="M81" s="21"/>
    </row>
    <row r="82" spans="1:13" x14ac:dyDescent="0.25">
      <c r="A82" s="382"/>
      <c r="B82" s="21" t="s">
        <v>54</v>
      </c>
      <c r="C82" s="19" t="s">
        <v>1257</v>
      </c>
      <c r="D82" s="20" t="s">
        <v>1256</v>
      </c>
      <c r="E82" s="20" t="s">
        <v>45</v>
      </c>
      <c r="F82" s="20" t="s">
        <v>45</v>
      </c>
      <c r="G82" s="37" t="s">
        <v>46</v>
      </c>
      <c r="H82" s="381" t="s">
        <v>46</v>
      </c>
      <c r="I82" s="23">
        <v>75</v>
      </c>
      <c r="J82" s="21" t="s">
        <v>48</v>
      </c>
      <c r="K82" s="21"/>
      <c r="L82" s="21" t="s">
        <v>21</v>
      </c>
      <c r="M82" s="21"/>
    </row>
    <row r="83" spans="1:13" x14ac:dyDescent="0.25">
      <c r="A83" s="382"/>
      <c r="B83" s="21" t="s">
        <v>565</v>
      </c>
      <c r="C83" s="20" t="s">
        <v>1255</v>
      </c>
      <c r="D83" s="20" t="s">
        <v>1254</v>
      </c>
      <c r="E83" s="20" t="s">
        <v>45</v>
      </c>
      <c r="F83" s="20" t="s">
        <v>45</v>
      </c>
      <c r="G83" s="37" t="s">
        <v>46</v>
      </c>
      <c r="H83" s="381" t="s">
        <v>46</v>
      </c>
      <c r="I83" s="23">
        <v>50</v>
      </c>
      <c r="J83" s="21" t="s">
        <v>48</v>
      </c>
      <c r="K83" s="21"/>
      <c r="L83" s="21" t="s">
        <v>21</v>
      </c>
      <c r="M83" s="21"/>
    </row>
    <row r="84" spans="1:13" x14ac:dyDescent="0.25">
      <c r="A84" s="382"/>
      <c r="B84" s="21" t="s">
        <v>42</v>
      </c>
      <c r="C84" s="20" t="s">
        <v>1253</v>
      </c>
      <c r="D84" s="20" t="s">
        <v>63</v>
      </c>
      <c r="E84" s="20" t="s">
        <v>45</v>
      </c>
      <c r="F84" s="20" t="s">
        <v>45</v>
      </c>
      <c r="G84" s="37" t="s">
        <v>46</v>
      </c>
      <c r="H84" s="381" t="s">
        <v>46</v>
      </c>
      <c r="I84" s="23">
        <v>150</v>
      </c>
      <c r="J84" s="21" t="s">
        <v>48</v>
      </c>
      <c r="K84" s="21" t="s">
        <v>21</v>
      </c>
      <c r="L84" s="21"/>
      <c r="M84" s="21"/>
    </row>
    <row r="85" spans="1:13" x14ac:dyDescent="0.25">
      <c r="A85" s="382"/>
      <c r="B85" s="21" t="s">
        <v>49</v>
      </c>
      <c r="C85" s="19" t="s">
        <v>1252</v>
      </c>
      <c r="D85" s="20" t="s">
        <v>63</v>
      </c>
      <c r="E85" s="20" t="s">
        <v>45</v>
      </c>
      <c r="F85" s="20" t="s">
        <v>45</v>
      </c>
      <c r="G85" s="37" t="s">
        <v>46</v>
      </c>
      <c r="H85" s="381" t="s">
        <v>46</v>
      </c>
      <c r="I85" s="23">
        <v>100</v>
      </c>
      <c r="J85" s="21" t="s">
        <v>48</v>
      </c>
      <c r="K85" s="21" t="s">
        <v>21</v>
      </c>
      <c r="L85" s="21"/>
      <c r="M85" s="21"/>
    </row>
    <row r="86" spans="1:13" x14ac:dyDescent="0.25">
      <c r="A86" s="382"/>
      <c r="B86" s="21" t="s">
        <v>42</v>
      </c>
      <c r="C86" s="19" t="s">
        <v>1251</v>
      </c>
      <c r="D86" s="20" t="s">
        <v>19</v>
      </c>
      <c r="E86" s="20" t="s">
        <v>45</v>
      </c>
      <c r="F86" s="20" t="s">
        <v>45</v>
      </c>
      <c r="G86" s="37" t="s">
        <v>46</v>
      </c>
      <c r="H86" s="381" t="s">
        <v>46</v>
      </c>
      <c r="I86" s="23">
        <v>300</v>
      </c>
      <c r="J86" s="21" t="s">
        <v>48</v>
      </c>
      <c r="K86" s="21" t="s">
        <v>21</v>
      </c>
      <c r="L86" s="21"/>
      <c r="M86" s="21"/>
    </row>
    <row r="87" spans="1:13" ht="15" customHeight="1" x14ac:dyDescent="0.25">
      <c r="A87" s="382"/>
      <c r="B87" s="21" t="s">
        <v>713</v>
      </c>
      <c r="C87" s="20" t="s">
        <v>1250</v>
      </c>
      <c r="D87" s="20" t="s">
        <v>718</v>
      </c>
      <c r="E87" s="20" t="s">
        <v>45</v>
      </c>
      <c r="F87" s="20" t="s">
        <v>45</v>
      </c>
      <c r="G87" s="37" t="s">
        <v>46</v>
      </c>
      <c r="H87" s="381" t="s">
        <v>46</v>
      </c>
      <c r="I87" s="23">
        <v>100</v>
      </c>
      <c r="J87" s="21" t="s">
        <v>48</v>
      </c>
      <c r="K87" s="21" t="s">
        <v>21</v>
      </c>
      <c r="L87" s="21"/>
      <c r="M87" s="223"/>
    </row>
    <row r="88" spans="1:13" x14ac:dyDescent="0.25">
      <c r="A88" s="383"/>
      <c r="B88" s="21" t="s">
        <v>49</v>
      </c>
      <c r="C88" s="20" t="s">
        <v>1249</v>
      </c>
      <c r="D88" s="19" t="s">
        <v>63</v>
      </c>
      <c r="E88" s="19" t="s">
        <v>45</v>
      </c>
      <c r="F88" s="19" t="s">
        <v>45</v>
      </c>
      <c r="G88" s="37" t="s">
        <v>46</v>
      </c>
      <c r="H88" s="381" t="s">
        <v>46</v>
      </c>
      <c r="I88" s="26">
        <v>100</v>
      </c>
      <c r="J88" s="21" t="s">
        <v>48</v>
      </c>
      <c r="K88" s="21" t="s">
        <v>21</v>
      </c>
      <c r="L88" s="21"/>
      <c r="M88" s="223"/>
    </row>
    <row r="89" spans="1:13" x14ac:dyDescent="0.25">
      <c r="A89" s="383"/>
      <c r="B89" s="153"/>
      <c r="C89" s="390" t="s">
        <v>1248</v>
      </c>
      <c r="D89" s="153"/>
      <c r="E89" s="153"/>
      <c r="F89" s="153"/>
      <c r="G89" s="153"/>
      <c r="H89" s="381"/>
      <c r="I89" s="23"/>
      <c r="J89" s="21"/>
      <c r="K89" s="153"/>
      <c r="L89" s="153"/>
      <c r="M89" s="21"/>
    </row>
    <row r="90" spans="1:13" ht="15" customHeight="1" x14ac:dyDescent="0.25">
      <c r="A90" s="388"/>
      <c r="B90" s="21" t="s">
        <v>42</v>
      </c>
      <c r="C90" s="20" t="s">
        <v>723</v>
      </c>
      <c r="D90" s="20" t="s">
        <v>450</v>
      </c>
      <c r="E90" s="21"/>
      <c r="F90" s="21"/>
      <c r="G90" s="21"/>
      <c r="H90" s="381" t="s">
        <v>46</v>
      </c>
      <c r="I90" s="23">
        <v>800</v>
      </c>
      <c r="J90" s="21" t="s">
        <v>48</v>
      </c>
      <c r="K90" s="21"/>
      <c r="L90" s="21" t="s">
        <v>21</v>
      </c>
      <c r="M90" s="223"/>
    </row>
    <row r="91" spans="1:13" x14ac:dyDescent="0.25">
      <c r="A91" s="382"/>
      <c r="B91" s="21" t="s">
        <v>42</v>
      </c>
      <c r="C91" s="19" t="s">
        <v>1247</v>
      </c>
      <c r="D91" s="20" t="s">
        <v>63</v>
      </c>
      <c r="E91" s="21"/>
      <c r="F91" s="21"/>
      <c r="G91" s="21"/>
      <c r="H91" s="381" t="s">
        <v>46</v>
      </c>
      <c r="I91" s="23">
        <v>300</v>
      </c>
      <c r="J91" s="21" t="s">
        <v>48</v>
      </c>
      <c r="K91" s="21"/>
      <c r="L91" s="21" t="s">
        <v>21</v>
      </c>
      <c r="M91" s="223"/>
    </row>
    <row r="92" spans="1:13" x14ac:dyDescent="0.25">
      <c r="A92" s="389"/>
      <c r="B92" s="21"/>
      <c r="C92" s="20"/>
      <c r="D92" s="21"/>
      <c r="E92" s="21"/>
      <c r="F92" s="21"/>
      <c r="G92" s="21"/>
      <c r="H92" s="381"/>
      <c r="I92" s="23"/>
      <c r="J92" s="21"/>
      <c r="K92" s="21"/>
      <c r="L92" s="21"/>
      <c r="M92" s="21"/>
    </row>
    <row r="93" spans="1:13" x14ac:dyDescent="0.25">
      <c r="A93" s="382"/>
      <c r="B93" s="153"/>
      <c r="C93" s="390" t="s">
        <v>1246</v>
      </c>
      <c r="D93" s="153"/>
      <c r="E93" s="153"/>
      <c r="F93" s="153"/>
      <c r="G93" s="153"/>
      <c r="H93" s="381"/>
      <c r="I93" s="315"/>
      <c r="J93" s="153"/>
      <c r="K93" s="153"/>
      <c r="L93" s="153"/>
      <c r="M93" s="21"/>
    </row>
    <row r="94" spans="1:13" x14ac:dyDescent="0.25">
      <c r="A94" s="388"/>
      <c r="B94" s="21" t="s">
        <v>42</v>
      </c>
      <c r="C94" s="20" t="s">
        <v>50</v>
      </c>
      <c r="D94" s="19" t="s">
        <v>56</v>
      </c>
      <c r="E94" s="19" t="s">
        <v>45</v>
      </c>
      <c r="F94" s="19" t="s">
        <v>45</v>
      </c>
      <c r="G94" s="37" t="s">
        <v>46</v>
      </c>
      <c r="H94" s="381" t="s">
        <v>46</v>
      </c>
      <c r="I94" s="26">
        <v>400</v>
      </c>
      <c r="J94" s="77" t="s">
        <v>48</v>
      </c>
      <c r="K94" s="21"/>
      <c r="L94" s="21" t="s">
        <v>21</v>
      </c>
      <c r="M94" s="21"/>
    </row>
    <row r="95" spans="1:13" x14ac:dyDescent="0.25">
      <c r="A95" s="382"/>
      <c r="B95" s="21" t="s">
        <v>42</v>
      </c>
      <c r="C95" s="20" t="s">
        <v>1245</v>
      </c>
      <c r="D95" s="19" t="s">
        <v>56</v>
      </c>
      <c r="E95" s="19" t="s">
        <v>45</v>
      </c>
      <c r="F95" s="19" t="s">
        <v>45</v>
      </c>
      <c r="G95" s="37" t="s">
        <v>46</v>
      </c>
      <c r="H95" s="381" t="s">
        <v>46</v>
      </c>
      <c r="I95" s="26">
        <v>200</v>
      </c>
      <c r="J95" s="77" t="s">
        <v>48</v>
      </c>
      <c r="K95" s="21"/>
      <c r="L95" s="21" t="s">
        <v>21</v>
      </c>
      <c r="M95" s="21"/>
    </row>
    <row r="96" spans="1:13" x14ac:dyDescent="0.25">
      <c r="A96" s="382"/>
      <c r="B96" s="21" t="s">
        <v>42</v>
      </c>
      <c r="C96" s="20" t="s">
        <v>1244</v>
      </c>
      <c r="D96" s="19" t="s">
        <v>1241</v>
      </c>
      <c r="E96" s="19" t="s">
        <v>45</v>
      </c>
      <c r="F96" s="19" t="s">
        <v>45</v>
      </c>
      <c r="G96" s="37" t="s">
        <v>46</v>
      </c>
      <c r="H96" s="381" t="s">
        <v>46</v>
      </c>
      <c r="I96" s="26">
        <v>100</v>
      </c>
      <c r="J96" s="77" t="s">
        <v>48</v>
      </c>
      <c r="K96" s="21"/>
      <c r="L96" s="21" t="s">
        <v>21</v>
      </c>
      <c r="M96" s="21"/>
    </row>
    <row r="97" spans="1:13" x14ac:dyDescent="0.25">
      <c r="A97" s="382"/>
      <c r="B97" s="21" t="s">
        <v>42</v>
      </c>
      <c r="C97" s="20" t="s">
        <v>1243</v>
      </c>
      <c r="D97" s="19" t="s">
        <v>56</v>
      </c>
      <c r="E97" s="19" t="s">
        <v>45</v>
      </c>
      <c r="F97" s="19" t="s">
        <v>45</v>
      </c>
      <c r="G97" s="37" t="s">
        <v>46</v>
      </c>
      <c r="H97" s="381" t="s">
        <v>46</v>
      </c>
      <c r="I97" s="26">
        <v>100</v>
      </c>
      <c r="J97" s="77" t="s">
        <v>48</v>
      </c>
      <c r="K97" s="21"/>
      <c r="L97" s="21" t="s">
        <v>21</v>
      </c>
      <c r="M97" s="21"/>
    </row>
    <row r="98" spans="1:13" x14ac:dyDescent="0.25">
      <c r="A98" s="382"/>
      <c r="B98" s="21" t="s">
        <v>42</v>
      </c>
      <c r="C98" s="20" t="s">
        <v>1242</v>
      </c>
      <c r="D98" s="19" t="s">
        <v>1241</v>
      </c>
      <c r="E98" s="19" t="s">
        <v>45</v>
      </c>
      <c r="F98" s="19" t="s">
        <v>45</v>
      </c>
      <c r="G98" s="37" t="s">
        <v>46</v>
      </c>
      <c r="H98" s="381" t="s">
        <v>46</v>
      </c>
      <c r="I98" s="26">
        <v>200</v>
      </c>
      <c r="J98" s="77" t="s">
        <v>48</v>
      </c>
      <c r="K98" s="21"/>
      <c r="L98" s="21" t="s">
        <v>21</v>
      </c>
      <c r="M98" s="21"/>
    </row>
    <row r="99" spans="1:13" x14ac:dyDescent="0.25">
      <c r="A99" s="382"/>
      <c r="B99" s="21" t="s">
        <v>42</v>
      </c>
      <c r="C99" s="20" t="s">
        <v>65</v>
      </c>
      <c r="D99" s="19" t="s">
        <v>66</v>
      </c>
      <c r="E99" s="19" t="s">
        <v>67</v>
      </c>
      <c r="F99" s="19" t="s">
        <v>1240</v>
      </c>
      <c r="G99" s="37" t="s">
        <v>46</v>
      </c>
      <c r="H99" s="381" t="s">
        <v>46</v>
      </c>
      <c r="I99" s="26">
        <v>2350</v>
      </c>
      <c r="J99" s="77" t="s">
        <v>48</v>
      </c>
      <c r="K99" s="21"/>
      <c r="L99" s="21" t="s">
        <v>21</v>
      </c>
      <c r="M99" s="21"/>
    </row>
    <row r="100" spans="1:13" x14ac:dyDescent="0.25">
      <c r="A100" s="382"/>
      <c r="B100" s="21" t="s">
        <v>42</v>
      </c>
      <c r="C100" s="19" t="s">
        <v>1239</v>
      </c>
      <c r="D100" s="19" t="s">
        <v>44</v>
      </c>
      <c r="E100" s="19" t="s">
        <v>45</v>
      </c>
      <c r="F100" s="19" t="s">
        <v>45</v>
      </c>
      <c r="G100" s="37" t="s">
        <v>46</v>
      </c>
      <c r="H100" s="381" t="s">
        <v>46</v>
      </c>
      <c r="I100" s="26">
        <v>800</v>
      </c>
      <c r="J100" s="77" t="s">
        <v>48</v>
      </c>
      <c r="K100" s="21"/>
      <c r="L100" s="21" t="s">
        <v>21</v>
      </c>
      <c r="M100" s="21"/>
    </row>
    <row r="101" spans="1:13" ht="15" customHeight="1" x14ac:dyDescent="0.25">
      <c r="A101" s="384"/>
      <c r="B101" s="21" t="s">
        <v>42</v>
      </c>
      <c r="C101" s="19" t="s">
        <v>1238</v>
      </c>
      <c r="D101" s="19" t="s">
        <v>204</v>
      </c>
      <c r="E101" s="19"/>
      <c r="F101" s="19"/>
      <c r="G101" s="37"/>
      <c r="H101" s="381" t="s">
        <v>46</v>
      </c>
      <c r="I101" s="26">
        <v>150</v>
      </c>
      <c r="J101" s="77" t="s">
        <v>48</v>
      </c>
      <c r="K101" s="21"/>
      <c r="L101" s="21" t="s">
        <v>21</v>
      </c>
      <c r="M101" s="223"/>
    </row>
    <row r="102" spans="1:13" x14ac:dyDescent="0.25">
      <c r="A102" s="388"/>
      <c r="B102" s="153"/>
      <c r="C102" s="390" t="s">
        <v>1237</v>
      </c>
      <c r="D102" s="153"/>
      <c r="E102" s="153"/>
      <c r="F102" s="153"/>
      <c r="G102" s="153"/>
      <c r="H102" s="381"/>
      <c r="I102" s="23">
        <f>SUM(I94:I101)</f>
        <v>4300</v>
      </c>
      <c r="J102" s="153"/>
      <c r="K102" s="153"/>
      <c r="L102" s="153"/>
      <c r="M102" s="21"/>
    </row>
    <row r="103" spans="1:13" x14ac:dyDescent="0.25">
      <c r="A103" s="388"/>
      <c r="B103" s="21" t="s">
        <v>42</v>
      </c>
      <c r="C103" s="19" t="s">
        <v>366</v>
      </c>
      <c r="D103" s="19" t="s">
        <v>1236</v>
      </c>
      <c r="E103" s="19" t="s">
        <v>45</v>
      </c>
      <c r="F103" s="19" t="s">
        <v>45</v>
      </c>
      <c r="G103" s="37" t="s">
        <v>46</v>
      </c>
      <c r="H103" s="381" t="s">
        <v>46</v>
      </c>
      <c r="I103" s="26">
        <v>300</v>
      </c>
      <c r="J103" s="77" t="s">
        <v>48</v>
      </c>
      <c r="K103" s="21"/>
      <c r="L103" s="21" t="s">
        <v>21</v>
      </c>
      <c r="M103" s="21"/>
    </row>
    <row r="104" spans="1:13" x14ac:dyDescent="0.25">
      <c r="A104" s="384"/>
      <c r="B104" s="21" t="s">
        <v>42</v>
      </c>
      <c r="C104" s="19" t="s">
        <v>1235</v>
      </c>
      <c r="D104" s="19" t="s">
        <v>63</v>
      </c>
      <c r="E104" s="19" t="s">
        <v>45</v>
      </c>
      <c r="F104" s="19" t="s">
        <v>45</v>
      </c>
      <c r="G104" s="37" t="s">
        <v>46</v>
      </c>
      <c r="H104" s="381" t="s">
        <v>46</v>
      </c>
      <c r="I104" s="26">
        <v>200</v>
      </c>
      <c r="J104" s="77" t="s">
        <v>48</v>
      </c>
      <c r="K104" s="21"/>
      <c r="L104" s="21" t="s">
        <v>21</v>
      </c>
      <c r="M104" s="21"/>
    </row>
    <row r="105" spans="1:13" x14ac:dyDescent="0.25">
      <c r="A105" s="382"/>
      <c r="B105" s="21" t="s">
        <v>493</v>
      </c>
      <c r="C105" s="19" t="s">
        <v>1234</v>
      </c>
      <c r="D105" s="19" t="s">
        <v>63</v>
      </c>
      <c r="E105" s="19" t="s">
        <v>45</v>
      </c>
      <c r="F105" s="19" t="s">
        <v>45</v>
      </c>
      <c r="G105" s="37" t="s">
        <v>46</v>
      </c>
      <c r="H105" s="381" t="s">
        <v>46</v>
      </c>
      <c r="I105" s="26">
        <v>800</v>
      </c>
      <c r="J105" s="77" t="s">
        <v>48</v>
      </c>
      <c r="K105" s="21"/>
      <c r="L105" s="21" t="s">
        <v>21</v>
      </c>
      <c r="M105" s="21"/>
    </row>
    <row r="106" spans="1:13" x14ac:dyDescent="0.25">
      <c r="A106" s="382"/>
      <c r="B106" s="21" t="s">
        <v>712</v>
      </c>
      <c r="C106" s="20" t="s">
        <v>804</v>
      </c>
      <c r="D106" s="19"/>
      <c r="E106" s="19" t="s">
        <v>45</v>
      </c>
      <c r="F106" s="19" t="s">
        <v>45</v>
      </c>
      <c r="G106" s="37" t="s">
        <v>46</v>
      </c>
      <c r="H106" s="381" t="s">
        <v>46</v>
      </c>
      <c r="I106" s="26">
        <v>600</v>
      </c>
      <c r="J106" s="77" t="s">
        <v>48</v>
      </c>
      <c r="K106" s="21"/>
      <c r="L106" s="21" t="s">
        <v>21</v>
      </c>
      <c r="M106" s="37"/>
    </row>
    <row r="107" spans="1:13" ht="15" customHeight="1" x14ac:dyDescent="0.25">
      <c r="A107" s="382"/>
      <c r="B107" s="21" t="s">
        <v>42</v>
      </c>
      <c r="C107" s="20" t="s">
        <v>294</v>
      </c>
      <c r="D107" s="19" t="s">
        <v>538</v>
      </c>
      <c r="E107" s="19" t="s">
        <v>45</v>
      </c>
      <c r="F107" s="19" t="s">
        <v>45</v>
      </c>
      <c r="G107" s="37" t="s">
        <v>46</v>
      </c>
      <c r="H107" s="381" t="s">
        <v>46</v>
      </c>
      <c r="I107" s="26">
        <v>800</v>
      </c>
      <c r="J107" s="77" t="s">
        <v>48</v>
      </c>
      <c r="K107" s="21"/>
      <c r="L107" s="21" t="s">
        <v>21</v>
      </c>
      <c r="M107" s="223"/>
    </row>
    <row r="108" spans="1:13" x14ac:dyDescent="0.25">
      <c r="A108" s="382"/>
      <c r="B108" s="21" t="s">
        <v>42</v>
      </c>
      <c r="C108" s="20" t="s">
        <v>764</v>
      </c>
      <c r="D108" s="19" t="s">
        <v>574</v>
      </c>
      <c r="E108" s="19" t="s">
        <v>45</v>
      </c>
      <c r="F108" s="19" t="s">
        <v>45</v>
      </c>
      <c r="G108" s="37" t="s">
        <v>46</v>
      </c>
      <c r="H108" s="381" t="s">
        <v>46</v>
      </c>
      <c r="I108" s="26">
        <v>350</v>
      </c>
      <c r="J108" s="77" t="s">
        <v>48</v>
      </c>
      <c r="K108" s="37"/>
      <c r="L108" s="37" t="s">
        <v>21</v>
      </c>
      <c r="M108" s="223"/>
    </row>
    <row r="109" spans="1:13" hidden="1" x14ac:dyDescent="0.25">
      <c r="A109" s="389"/>
      <c r="B109" s="21"/>
      <c r="C109" s="20"/>
      <c r="D109" s="37"/>
      <c r="E109" s="37"/>
      <c r="F109" s="37"/>
      <c r="G109" s="37"/>
      <c r="H109" s="381" t="s">
        <v>46</v>
      </c>
      <c r="I109" s="578">
        <f>SUM(I103:I108)</f>
        <v>3050</v>
      </c>
      <c r="J109" s="37"/>
      <c r="K109" s="21"/>
      <c r="L109" s="21"/>
      <c r="M109" s="21" t="s">
        <v>21</v>
      </c>
    </row>
    <row r="110" spans="1:13" x14ac:dyDescent="0.25">
      <c r="A110" s="382"/>
      <c r="B110" s="153"/>
      <c r="C110" s="78" t="s">
        <v>1233</v>
      </c>
      <c r="D110" s="153"/>
      <c r="E110" s="153"/>
      <c r="F110" s="153"/>
      <c r="G110" s="153"/>
      <c r="H110" s="381"/>
      <c r="I110" s="315"/>
      <c r="J110" s="153"/>
      <c r="K110" s="153"/>
      <c r="L110" s="153"/>
      <c r="M110" s="21"/>
    </row>
    <row r="111" spans="1:13" x14ac:dyDescent="0.25">
      <c r="A111" s="388"/>
      <c r="B111" s="21" t="s">
        <v>42</v>
      </c>
      <c r="C111" s="19" t="s">
        <v>534</v>
      </c>
      <c r="D111" s="19" t="s">
        <v>56</v>
      </c>
      <c r="E111" s="19" t="s">
        <v>45</v>
      </c>
      <c r="F111" s="19" t="s">
        <v>45</v>
      </c>
      <c r="G111" s="37" t="s">
        <v>46</v>
      </c>
      <c r="H111" s="381" t="s">
        <v>46</v>
      </c>
      <c r="I111" s="26">
        <v>800</v>
      </c>
      <c r="J111" s="37" t="s">
        <v>48</v>
      </c>
      <c r="K111" s="21"/>
      <c r="L111" s="21"/>
      <c r="M111" s="21"/>
    </row>
    <row r="112" spans="1:13" ht="15" customHeight="1" x14ac:dyDescent="0.25">
      <c r="A112" s="382"/>
      <c r="B112" s="21" t="s">
        <v>49</v>
      </c>
      <c r="C112" s="20" t="s">
        <v>1232</v>
      </c>
      <c r="D112" s="19" t="s">
        <v>334</v>
      </c>
      <c r="E112" s="19" t="s">
        <v>45</v>
      </c>
      <c r="F112" s="19" t="s">
        <v>45</v>
      </c>
      <c r="G112" s="37" t="s">
        <v>46</v>
      </c>
      <c r="H112" s="381" t="s">
        <v>46</v>
      </c>
      <c r="I112" s="26">
        <v>1200</v>
      </c>
      <c r="J112" s="37" t="s">
        <v>48</v>
      </c>
      <c r="K112" s="21"/>
      <c r="L112" s="21" t="s">
        <v>21</v>
      </c>
      <c r="M112" s="223"/>
    </row>
    <row r="113" spans="1:13" x14ac:dyDescent="0.25">
      <c r="A113" s="382"/>
      <c r="B113" s="21" t="s">
        <v>49</v>
      </c>
      <c r="C113" s="20" t="s">
        <v>1231</v>
      </c>
      <c r="D113" s="19" t="s">
        <v>66</v>
      </c>
      <c r="E113" s="19" t="s">
        <v>67</v>
      </c>
      <c r="F113" s="19" t="s">
        <v>45</v>
      </c>
      <c r="G113" s="37" t="s">
        <v>46</v>
      </c>
      <c r="H113" s="381" t="s">
        <v>46</v>
      </c>
      <c r="I113" s="26">
        <v>5000</v>
      </c>
      <c r="J113" s="37" t="s">
        <v>48</v>
      </c>
      <c r="K113" s="21"/>
      <c r="L113" s="21" t="s">
        <v>21</v>
      </c>
      <c r="M113" s="223"/>
    </row>
    <row r="114" spans="1:13" x14ac:dyDescent="0.25">
      <c r="A114" s="384"/>
      <c r="B114" s="21"/>
      <c r="C114" s="811" t="s">
        <v>1230</v>
      </c>
      <c r="D114" s="37"/>
      <c r="E114" s="37"/>
      <c r="F114" s="37"/>
      <c r="G114" s="37"/>
      <c r="H114" s="381"/>
      <c r="I114" s="26">
        <f>SUM(I111:I113)</f>
        <v>7000</v>
      </c>
      <c r="J114" s="37"/>
      <c r="K114" s="21"/>
      <c r="L114" s="21" t="s">
        <v>21</v>
      </c>
      <c r="M114" s="21"/>
    </row>
    <row r="115" spans="1:13" x14ac:dyDescent="0.25">
      <c r="A115" s="384"/>
      <c r="B115" s="21" t="s">
        <v>42</v>
      </c>
      <c r="C115" s="20" t="s">
        <v>138</v>
      </c>
      <c r="D115" s="19" t="s">
        <v>1229</v>
      </c>
      <c r="E115" s="19" t="s">
        <v>45</v>
      </c>
      <c r="F115" s="19" t="s">
        <v>45</v>
      </c>
      <c r="G115" s="37" t="s">
        <v>46</v>
      </c>
      <c r="H115" s="381" t="s">
        <v>46</v>
      </c>
      <c r="I115" s="26">
        <v>1200</v>
      </c>
      <c r="J115" s="77" t="s">
        <v>48</v>
      </c>
      <c r="K115" s="21"/>
      <c r="L115" s="21"/>
      <c r="M115" s="21"/>
    </row>
    <row r="116" spans="1:13" x14ac:dyDescent="0.25">
      <c r="A116" s="382"/>
      <c r="B116" s="21" t="s">
        <v>42</v>
      </c>
      <c r="C116" s="20" t="s">
        <v>509</v>
      </c>
      <c r="D116" s="19" t="s">
        <v>19</v>
      </c>
      <c r="E116" s="19" t="s">
        <v>45</v>
      </c>
      <c r="F116" s="19" t="s">
        <v>45</v>
      </c>
      <c r="G116" s="37" t="s">
        <v>46</v>
      </c>
      <c r="H116" s="381" t="s">
        <v>46</v>
      </c>
      <c r="I116" s="26">
        <v>200</v>
      </c>
      <c r="J116" s="77" t="s">
        <v>48</v>
      </c>
      <c r="K116" s="21"/>
      <c r="L116" s="21" t="s">
        <v>21</v>
      </c>
      <c r="M116" s="21"/>
    </row>
    <row r="117" spans="1:13" x14ac:dyDescent="0.25">
      <c r="A117" s="382"/>
      <c r="B117" s="21" t="s">
        <v>42</v>
      </c>
      <c r="C117" s="20" t="s">
        <v>86</v>
      </c>
      <c r="D117" s="19" t="s">
        <v>56</v>
      </c>
      <c r="E117" s="19" t="s">
        <v>45</v>
      </c>
      <c r="F117" s="19" t="s">
        <v>45</v>
      </c>
      <c r="G117" s="37" t="s">
        <v>46</v>
      </c>
      <c r="H117" s="381" t="s">
        <v>46</v>
      </c>
      <c r="I117" s="26">
        <v>800</v>
      </c>
      <c r="J117" s="77" t="s">
        <v>48</v>
      </c>
      <c r="K117" s="21"/>
      <c r="L117" s="21" t="s">
        <v>21</v>
      </c>
      <c r="M117" s="21" t="s">
        <v>21</v>
      </c>
    </row>
    <row r="118" spans="1:13" x14ac:dyDescent="0.25">
      <c r="A118" s="384"/>
      <c r="B118" s="21" t="s">
        <v>565</v>
      </c>
      <c r="C118" s="20" t="s">
        <v>82</v>
      </c>
      <c r="D118" s="19" t="s">
        <v>63</v>
      </c>
      <c r="E118" s="19" t="s">
        <v>45</v>
      </c>
      <c r="F118" s="19" t="s">
        <v>45</v>
      </c>
      <c r="G118" s="37" t="s">
        <v>46</v>
      </c>
      <c r="H118" s="381" t="s">
        <v>46</v>
      </c>
      <c r="I118" s="26">
        <v>200</v>
      </c>
      <c r="J118" s="77" t="s">
        <v>48</v>
      </c>
      <c r="K118" s="21"/>
      <c r="L118" s="21" t="s">
        <v>21</v>
      </c>
      <c r="M118" s="21" t="s">
        <v>21</v>
      </c>
    </row>
    <row r="119" spans="1:13" x14ac:dyDescent="0.25">
      <c r="A119" s="384"/>
      <c r="B119" s="21" t="s">
        <v>49</v>
      </c>
      <c r="C119" s="20" t="s">
        <v>84</v>
      </c>
      <c r="D119" s="19" t="s">
        <v>66</v>
      </c>
      <c r="E119" s="19" t="s">
        <v>67</v>
      </c>
      <c r="F119" s="19" t="s">
        <v>45</v>
      </c>
      <c r="G119" s="37" t="s">
        <v>46</v>
      </c>
      <c r="H119" s="381" t="s">
        <v>46</v>
      </c>
      <c r="I119" s="26">
        <v>50</v>
      </c>
      <c r="J119" s="77" t="s">
        <v>48</v>
      </c>
      <c r="K119" s="21"/>
      <c r="L119" s="21"/>
      <c r="M119" s="21"/>
    </row>
    <row r="120" spans="1:13" ht="15" customHeight="1" x14ac:dyDescent="0.25">
      <c r="A120" s="384"/>
      <c r="B120" s="21" t="s">
        <v>42</v>
      </c>
      <c r="C120" s="20" t="s">
        <v>1228</v>
      </c>
      <c r="D120" s="19" t="s">
        <v>63</v>
      </c>
      <c r="E120" s="19" t="s">
        <v>163</v>
      </c>
      <c r="F120" s="19" t="s">
        <v>45</v>
      </c>
      <c r="G120" s="37" t="s">
        <v>46</v>
      </c>
      <c r="H120" s="381" t="s">
        <v>46</v>
      </c>
      <c r="I120" s="26">
        <v>2200</v>
      </c>
      <c r="J120" s="77" t="s">
        <v>48</v>
      </c>
      <c r="K120" s="21"/>
      <c r="L120" s="21"/>
      <c r="M120" s="223"/>
    </row>
    <row r="121" spans="1:13" x14ac:dyDescent="0.25">
      <c r="A121" s="384"/>
      <c r="B121" s="21" t="s">
        <v>42</v>
      </c>
      <c r="C121" s="19" t="s">
        <v>50</v>
      </c>
      <c r="D121" s="19" t="s">
        <v>19</v>
      </c>
      <c r="E121" s="19" t="s">
        <v>45</v>
      </c>
      <c r="F121" s="19" t="s">
        <v>45</v>
      </c>
      <c r="G121" s="37" t="s">
        <v>46</v>
      </c>
      <c r="H121" s="381" t="s">
        <v>46</v>
      </c>
      <c r="I121" s="26">
        <v>400</v>
      </c>
      <c r="J121" s="77" t="s">
        <v>48</v>
      </c>
      <c r="K121" s="21"/>
      <c r="L121" s="21" t="s">
        <v>21</v>
      </c>
      <c r="M121" s="223"/>
    </row>
    <row r="122" spans="1:13" hidden="1" x14ac:dyDescent="0.25">
      <c r="A122" s="44"/>
      <c r="B122" s="21"/>
      <c r="C122" s="20"/>
      <c r="D122" s="37"/>
      <c r="E122" s="37"/>
      <c r="F122" s="37"/>
      <c r="G122" s="37"/>
      <c r="H122" s="381" t="s">
        <v>46</v>
      </c>
      <c r="I122" s="578">
        <f>SUM(I115:I121)</f>
        <v>5050</v>
      </c>
      <c r="J122" s="37"/>
      <c r="K122" s="21"/>
      <c r="L122" s="21"/>
      <c r="M122" s="21"/>
    </row>
    <row r="123" spans="1:13" x14ac:dyDescent="0.25">
      <c r="A123" s="384"/>
      <c r="B123" s="77"/>
      <c r="C123" s="387" t="s">
        <v>167</v>
      </c>
      <c r="D123" s="77"/>
      <c r="E123" s="77"/>
      <c r="F123" s="77"/>
      <c r="G123" s="77"/>
      <c r="H123" s="381"/>
      <c r="I123" s="82"/>
      <c r="J123" s="77"/>
      <c r="K123" s="77"/>
      <c r="L123" s="77"/>
      <c r="M123" s="21"/>
    </row>
    <row r="124" spans="1:13" x14ac:dyDescent="0.25">
      <c r="A124" s="385"/>
      <c r="B124" s="21" t="s">
        <v>42</v>
      </c>
      <c r="C124" s="19" t="s">
        <v>1227</v>
      </c>
      <c r="D124" s="20"/>
      <c r="E124" s="20" t="s">
        <v>45</v>
      </c>
      <c r="F124" s="20" t="s">
        <v>45</v>
      </c>
      <c r="G124" s="21" t="s">
        <v>46</v>
      </c>
      <c r="H124" s="381" t="s">
        <v>46</v>
      </c>
      <c r="I124" s="23">
        <v>1500</v>
      </c>
      <c r="J124" s="21" t="s">
        <v>48</v>
      </c>
      <c r="K124" s="21"/>
      <c r="L124" s="21" t="s">
        <v>21</v>
      </c>
      <c r="M124" s="21"/>
    </row>
    <row r="125" spans="1:13" x14ac:dyDescent="0.25">
      <c r="A125" s="383"/>
      <c r="B125" s="21" t="s">
        <v>42</v>
      </c>
      <c r="C125" s="19" t="s">
        <v>1226</v>
      </c>
      <c r="D125" s="20" t="s">
        <v>66</v>
      </c>
      <c r="E125" s="20" t="s">
        <v>1225</v>
      </c>
      <c r="F125" s="20" t="s">
        <v>45</v>
      </c>
      <c r="G125" s="21" t="s">
        <v>46</v>
      </c>
      <c r="H125" s="381" t="s">
        <v>46</v>
      </c>
      <c r="I125" s="23">
        <v>800</v>
      </c>
      <c r="J125" s="21" t="s">
        <v>48</v>
      </c>
      <c r="K125" s="21"/>
      <c r="L125" s="21" t="s">
        <v>21</v>
      </c>
      <c r="M125" s="21"/>
    </row>
    <row r="126" spans="1:13" x14ac:dyDescent="0.25">
      <c r="A126" s="383"/>
      <c r="B126" s="21" t="s">
        <v>42</v>
      </c>
      <c r="C126" s="19" t="s">
        <v>1224</v>
      </c>
      <c r="D126" s="20" t="s">
        <v>56</v>
      </c>
      <c r="E126" s="20" t="s">
        <v>45</v>
      </c>
      <c r="F126" s="20" t="s">
        <v>45</v>
      </c>
      <c r="G126" s="21" t="s">
        <v>46</v>
      </c>
      <c r="H126" s="381" t="s">
        <v>46</v>
      </c>
      <c r="I126" s="23">
        <v>350</v>
      </c>
      <c r="J126" s="21" t="s">
        <v>48</v>
      </c>
      <c r="K126" s="21"/>
      <c r="L126" s="21" t="s">
        <v>21</v>
      </c>
      <c r="M126" s="21"/>
    </row>
    <row r="127" spans="1:13" x14ac:dyDescent="0.25">
      <c r="A127" s="383"/>
      <c r="B127" s="21" t="s">
        <v>42</v>
      </c>
      <c r="C127" s="19" t="s">
        <v>1223</v>
      </c>
      <c r="D127" s="20" t="s">
        <v>1222</v>
      </c>
      <c r="E127" s="20" t="s">
        <v>45</v>
      </c>
      <c r="F127" s="20" t="s">
        <v>45</v>
      </c>
      <c r="G127" s="21" t="s">
        <v>46</v>
      </c>
      <c r="H127" s="381" t="s">
        <v>46</v>
      </c>
      <c r="I127" s="23">
        <v>100</v>
      </c>
      <c r="J127" s="21" t="s">
        <v>48</v>
      </c>
      <c r="K127" s="21"/>
      <c r="L127" s="21" t="s">
        <v>21</v>
      </c>
      <c r="M127" s="21"/>
    </row>
    <row r="128" spans="1:13" x14ac:dyDescent="0.25">
      <c r="A128" s="383"/>
      <c r="B128" s="21" t="s">
        <v>42</v>
      </c>
      <c r="C128" s="19" t="s">
        <v>1221</v>
      </c>
      <c r="D128" s="20" t="s">
        <v>63</v>
      </c>
      <c r="E128" s="20" t="s">
        <v>45</v>
      </c>
      <c r="F128" s="20" t="s">
        <v>45</v>
      </c>
      <c r="G128" s="21" t="s">
        <v>46</v>
      </c>
      <c r="H128" s="381" t="s">
        <v>46</v>
      </c>
      <c r="I128" s="23">
        <v>250</v>
      </c>
      <c r="J128" s="21" t="s">
        <v>48</v>
      </c>
      <c r="K128" s="21"/>
      <c r="L128" s="21" t="s">
        <v>21</v>
      </c>
      <c r="M128" s="21"/>
    </row>
    <row r="129" spans="1:14" x14ac:dyDescent="0.25">
      <c r="A129" s="384"/>
      <c r="B129" s="21" t="s">
        <v>42</v>
      </c>
      <c r="C129" s="20" t="s">
        <v>1141</v>
      </c>
      <c r="D129" s="19" t="s">
        <v>66</v>
      </c>
      <c r="E129" s="19" t="s">
        <v>102</v>
      </c>
      <c r="F129" s="19" t="s">
        <v>45</v>
      </c>
      <c r="G129" s="21" t="s">
        <v>46</v>
      </c>
      <c r="H129" s="381" t="s">
        <v>46</v>
      </c>
      <c r="I129" s="26">
        <v>3200</v>
      </c>
      <c r="J129" s="21" t="s">
        <v>48</v>
      </c>
      <c r="K129" s="21"/>
      <c r="L129" s="21" t="s">
        <v>21</v>
      </c>
      <c r="M129" s="21"/>
      <c r="N129" s="721">
        <v>41638</v>
      </c>
    </row>
    <row r="130" spans="1:14" ht="15" customHeight="1" x14ac:dyDescent="0.25">
      <c r="A130" s="384"/>
      <c r="B130" s="21" t="s">
        <v>42</v>
      </c>
      <c r="C130" s="19" t="s">
        <v>1220</v>
      </c>
      <c r="D130" s="20" t="s">
        <v>63</v>
      </c>
      <c r="E130" s="20" t="s">
        <v>45</v>
      </c>
      <c r="F130" s="20" t="s">
        <v>45</v>
      </c>
      <c r="G130" s="21" t="s">
        <v>46</v>
      </c>
      <c r="H130" s="381" t="s">
        <v>46</v>
      </c>
      <c r="I130" s="23">
        <v>100</v>
      </c>
      <c r="J130" s="21" t="s">
        <v>48</v>
      </c>
      <c r="K130" s="21"/>
      <c r="L130" s="21" t="s">
        <v>21</v>
      </c>
      <c r="M130" s="223"/>
    </row>
    <row r="131" spans="1:14" x14ac:dyDescent="0.25">
      <c r="A131" s="383"/>
      <c r="B131" s="21" t="s">
        <v>42</v>
      </c>
      <c r="C131" s="20" t="s">
        <v>1219</v>
      </c>
      <c r="D131" s="19" t="s">
        <v>19</v>
      </c>
      <c r="E131" s="19" t="s">
        <v>45</v>
      </c>
      <c r="F131" s="19" t="s">
        <v>45</v>
      </c>
      <c r="G131" s="21" t="s">
        <v>46</v>
      </c>
      <c r="H131" s="381" t="s">
        <v>46</v>
      </c>
      <c r="I131" s="26">
        <v>3200</v>
      </c>
      <c r="J131" s="21" t="s">
        <v>48</v>
      </c>
      <c r="K131" s="21"/>
      <c r="L131" s="21" t="s">
        <v>21</v>
      </c>
      <c r="M131" s="223"/>
    </row>
    <row r="132" spans="1:14" x14ac:dyDescent="0.25">
      <c r="A132" s="384"/>
      <c r="B132" s="77"/>
      <c r="C132" s="386" t="s">
        <v>1076</v>
      </c>
      <c r="D132" s="77"/>
      <c r="E132" s="77"/>
      <c r="F132" s="77"/>
      <c r="G132" s="77"/>
      <c r="H132" s="381"/>
      <c r="I132" s="23"/>
      <c r="J132" s="77"/>
      <c r="K132" s="77"/>
      <c r="L132" s="77"/>
      <c r="M132" s="21"/>
    </row>
    <row r="133" spans="1:14" x14ac:dyDescent="0.25">
      <c r="A133" s="385"/>
      <c r="B133" s="21" t="s">
        <v>54</v>
      </c>
      <c r="C133" s="19" t="s">
        <v>1218</v>
      </c>
      <c r="D133" s="20"/>
      <c r="E133" s="20" t="s">
        <v>45</v>
      </c>
      <c r="F133" s="20" t="s">
        <v>45</v>
      </c>
      <c r="G133" s="21" t="s">
        <v>46</v>
      </c>
      <c r="H133" s="381" t="s">
        <v>46</v>
      </c>
      <c r="I133" s="23">
        <v>600</v>
      </c>
      <c r="J133" s="21" t="s">
        <v>48</v>
      </c>
      <c r="K133" s="21"/>
      <c r="L133" s="21" t="s">
        <v>21</v>
      </c>
      <c r="M133" s="21"/>
    </row>
    <row r="134" spans="1:14" ht="23.25" x14ac:dyDescent="0.25">
      <c r="A134" s="383"/>
      <c r="B134" s="21" t="s">
        <v>42</v>
      </c>
      <c r="C134" s="19" t="s">
        <v>1217</v>
      </c>
      <c r="D134" s="19" t="s">
        <v>752</v>
      </c>
      <c r="E134" s="20" t="s">
        <v>45</v>
      </c>
      <c r="F134" s="20" t="s">
        <v>45</v>
      </c>
      <c r="G134" s="21" t="s">
        <v>46</v>
      </c>
      <c r="H134" s="381" t="s">
        <v>46</v>
      </c>
      <c r="I134" s="23">
        <v>100</v>
      </c>
      <c r="J134" s="21" t="s">
        <v>48</v>
      </c>
      <c r="K134" s="21"/>
      <c r="L134" s="21" t="s">
        <v>21</v>
      </c>
      <c r="M134" s="21" t="s">
        <v>21</v>
      </c>
    </row>
    <row r="135" spans="1:14" ht="24.75" customHeight="1" x14ac:dyDescent="0.25">
      <c r="A135" s="383"/>
      <c r="B135" s="21" t="s">
        <v>42</v>
      </c>
      <c r="C135" s="19" t="s">
        <v>1216</v>
      </c>
      <c r="D135" s="20" t="s">
        <v>763</v>
      </c>
      <c r="E135" s="20" t="s">
        <v>45</v>
      </c>
      <c r="F135" s="20" t="s">
        <v>45</v>
      </c>
      <c r="G135" s="21" t="s">
        <v>46</v>
      </c>
      <c r="H135" s="381" t="s">
        <v>46</v>
      </c>
      <c r="I135" s="23">
        <v>200</v>
      </c>
      <c r="J135" s="21" t="s">
        <v>48</v>
      </c>
      <c r="K135" s="21"/>
      <c r="L135" s="21" t="s">
        <v>21</v>
      </c>
      <c r="M135" s="21"/>
    </row>
    <row r="136" spans="1:14" x14ac:dyDescent="0.25">
      <c r="A136" s="383"/>
      <c r="B136" s="21" t="s">
        <v>42</v>
      </c>
      <c r="C136" s="20" t="s">
        <v>799</v>
      </c>
      <c r="D136" s="19" t="s">
        <v>66</v>
      </c>
      <c r="E136" s="19" t="s">
        <v>45</v>
      </c>
      <c r="F136" s="19" t="s">
        <v>45</v>
      </c>
      <c r="G136" s="21" t="s">
        <v>46</v>
      </c>
      <c r="H136" s="381" t="s">
        <v>46</v>
      </c>
      <c r="I136" s="26">
        <v>200</v>
      </c>
      <c r="J136" s="21" t="s">
        <v>48</v>
      </c>
      <c r="K136" s="21"/>
      <c r="L136" s="21"/>
      <c r="M136" s="21"/>
    </row>
    <row r="137" spans="1:14" x14ac:dyDescent="0.25">
      <c r="A137" s="384"/>
      <c r="B137" s="21" t="s">
        <v>49</v>
      </c>
      <c r="C137" s="20" t="s">
        <v>1215</v>
      </c>
      <c r="D137" s="19" t="s">
        <v>19</v>
      </c>
      <c r="E137" s="19" t="s">
        <v>45</v>
      </c>
      <c r="F137" s="19" t="s">
        <v>45</v>
      </c>
      <c r="G137" s="21" t="s">
        <v>46</v>
      </c>
      <c r="H137" s="381" t="s">
        <v>46</v>
      </c>
      <c r="I137" s="26">
        <v>1500</v>
      </c>
      <c r="J137" s="21" t="s">
        <v>48</v>
      </c>
      <c r="K137" s="21"/>
      <c r="L137" s="21" t="s">
        <v>21</v>
      </c>
      <c r="M137" s="21"/>
    </row>
    <row r="138" spans="1:14" x14ac:dyDescent="0.25">
      <c r="A138" s="384"/>
      <c r="B138" s="21" t="s">
        <v>54</v>
      </c>
      <c r="C138" s="19" t="s">
        <v>1214</v>
      </c>
      <c r="D138" s="19" t="s">
        <v>46</v>
      </c>
      <c r="E138" s="19" t="s">
        <v>45</v>
      </c>
      <c r="F138" s="19" t="s">
        <v>45</v>
      </c>
      <c r="G138" s="21" t="s">
        <v>46</v>
      </c>
      <c r="H138" s="381" t="s">
        <v>46</v>
      </c>
      <c r="I138" s="26">
        <v>1050</v>
      </c>
      <c r="J138" s="21" t="s">
        <v>48</v>
      </c>
      <c r="K138" s="21"/>
      <c r="L138" s="21" t="s">
        <v>21</v>
      </c>
      <c r="M138" s="21"/>
    </row>
    <row r="139" spans="1:14" x14ac:dyDescent="0.25">
      <c r="A139" s="384"/>
      <c r="B139" s="21" t="s">
        <v>809</v>
      </c>
      <c r="C139" s="19" t="s">
        <v>1213</v>
      </c>
      <c r="D139" s="19" t="s">
        <v>763</v>
      </c>
      <c r="E139" s="19" t="s">
        <v>45</v>
      </c>
      <c r="F139" s="19" t="s">
        <v>45</v>
      </c>
      <c r="G139" s="21" t="s">
        <v>46</v>
      </c>
      <c r="H139" s="381" t="s">
        <v>46</v>
      </c>
      <c r="I139" s="26">
        <f>30*200</f>
        <v>6000</v>
      </c>
      <c r="J139" s="21" t="s">
        <v>48</v>
      </c>
      <c r="K139" s="21"/>
      <c r="L139" s="21" t="s">
        <v>21</v>
      </c>
      <c r="M139" s="37"/>
    </row>
    <row r="140" spans="1:14" x14ac:dyDescent="0.25">
      <c r="A140" s="384"/>
      <c r="B140" s="21" t="s">
        <v>1212</v>
      </c>
      <c r="C140" s="19" t="s">
        <v>1211</v>
      </c>
      <c r="D140" s="20" t="s">
        <v>718</v>
      </c>
      <c r="E140" s="20"/>
      <c r="F140" s="20"/>
      <c r="G140" s="21" t="s">
        <v>46</v>
      </c>
      <c r="H140" s="381" t="s">
        <v>46</v>
      </c>
      <c r="I140" s="23">
        <f>15*250</f>
        <v>3750</v>
      </c>
      <c r="J140" s="21" t="s">
        <v>48</v>
      </c>
      <c r="K140" s="21"/>
      <c r="L140" s="21" t="s">
        <v>21</v>
      </c>
      <c r="M140" s="37"/>
    </row>
    <row r="141" spans="1:14" ht="14.25" customHeight="1" x14ac:dyDescent="0.25">
      <c r="A141" s="383"/>
      <c r="B141" s="21" t="s">
        <v>42</v>
      </c>
      <c r="C141" s="20" t="s">
        <v>1210</v>
      </c>
      <c r="D141" s="20" t="s">
        <v>66</v>
      </c>
      <c r="E141" s="20" t="s">
        <v>45</v>
      </c>
      <c r="F141" s="20" t="s">
        <v>45</v>
      </c>
      <c r="G141" s="21" t="s">
        <v>46</v>
      </c>
      <c r="H141" s="381" t="s">
        <v>46</v>
      </c>
      <c r="I141" s="23">
        <v>1500</v>
      </c>
      <c r="J141" s="21" t="s">
        <v>48</v>
      </c>
      <c r="K141" s="21"/>
      <c r="L141" s="21" t="s">
        <v>21</v>
      </c>
      <c r="M141" s="223"/>
    </row>
    <row r="142" spans="1:14" x14ac:dyDescent="0.25">
      <c r="A142" s="382"/>
      <c r="B142" s="21" t="s">
        <v>42</v>
      </c>
      <c r="C142" s="20" t="s">
        <v>1209</v>
      </c>
      <c r="D142" s="19" t="s">
        <v>66</v>
      </c>
      <c r="E142" s="20" t="s">
        <v>67</v>
      </c>
      <c r="F142" s="20" t="s">
        <v>45</v>
      </c>
      <c r="G142" s="21" t="s">
        <v>46</v>
      </c>
      <c r="H142" s="37" t="s">
        <v>46</v>
      </c>
      <c r="I142" s="23">
        <v>7800</v>
      </c>
      <c r="J142" s="21" t="s">
        <v>48</v>
      </c>
      <c r="K142" s="21"/>
      <c r="L142" s="21" t="s">
        <v>21</v>
      </c>
      <c r="M142" s="223"/>
    </row>
    <row r="143" spans="1:14" x14ac:dyDescent="0.25">
      <c r="A143" s="389"/>
      <c r="B143" s="21"/>
      <c r="C143" s="20"/>
      <c r="D143" s="19"/>
      <c r="E143" s="20"/>
      <c r="F143" s="20"/>
      <c r="G143" s="21"/>
      <c r="H143" s="37"/>
      <c r="I143" s="546">
        <f>SUM(I7:I142)</f>
        <v>183785</v>
      </c>
      <c r="J143" s="21"/>
      <c r="K143" s="21"/>
      <c r="L143" s="21"/>
      <c r="M143" s="915"/>
    </row>
    <row r="144" spans="1:14" ht="15" customHeight="1" x14ac:dyDescent="0.25">
      <c r="A144" s="389"/>
      <c r="B144" s="1012" t="s">
        <v>73</v>
      </c>
      <c r="C144" s="1012"/>
      <c r="D144" s="1012"/>
      <c r="E144" s="1012"/>
      <c r="F144" s="1013" t="s">
        <v>23</v>
      </c>
      <c r="G144" s="1013"/>
      <c r="H144" s="1013"/>
      <c r="I144" s="1013"/>
      <c r="J144" s="1013"/>
      <c r="K144" s="1013"/>
      <c r="L144" s="1013"/>
      <c r="M144" s="1013"/>
    </row>
    <row r="145" spans="1:13" x14ac:dyDescent="0.25">
      <c r="A145" s="389"/>
      <c r="B145" s="1012"/>
      <c r="C145" s="1012"/>
      <c r="D145" s="1012"/>
      <c r="E145" s="1012"/>
      <c r="F145" s="1013"/>
      <c r="G145" s="1013"/>
      <c r="H145" s="1013"/>
      <c r="I145" s="1013"/>
      <c r="J145" s="1013"/>
      <c r="K145" s="1013"/>
      <c r="L145" s="1013"/>
      <c r="M145" s="1013"/>
    </row>
    <row r="146" spans="1:13" x14ac:dyDescent="0.25">
      <c r="A146" s="389"/>
      <c r="B146" s="1012"/>
      <c r="C146" s="1012"/>
      <c r="D146" s="1012"/>
      <c r="E146" s="1012"/>
      <c r="F146" s="1013"/>
      <c r="G146" s="1013"/>
      <c r="H146" s="1013"/>
      <c r="I146" s="1013"/>
      <c r="J146" s="1013"/>
      <c r="K146" s="1013"/>
      <c r="L146" s="1013"/>
      <c r="M146" s="1013"/>
    </row>
    <row r="147" spans="1:13" x14ac:dyDescent="0.25">
      <c r="A147" s="389"/>
      <c r="B147" s="1012"/>
      <c r="C147" s="1012"/>
      <c r="D147" s="1012"/>
      <c r="E147" s="1012"/>
      <c r="F147" s="1013"/>
      <c r="G147" s="1013"/>
      <c r="H147" s="1013"/>
      <c r="I147" s="1013"/>
      <c r="J147" s="1013"/>
      <c r="K147" s="1013"/>
      <c r="L147" s="1013"/>
      <c r="M147" s="1013"/>
    </row>
    <row r="148" spans="1:13" x14ac:dyDescent="0.25">
      <c r="A148" s="389"/>
      <c r="B148" s="44"/>
      <c r="C148" s="891"/>
      <c r="D148" s="955"/>
      <c r="E148" s="891"/>
      <c r="F148" s="891"/>
      <c r="G148" s="44"/>
      <c r="H148" s="956"/>
      <c r="I148" s="957"/>
      <c r="J148" s="44"/>
      <c r="K148" s="44"/>
      <c r="L148" s="44"/>
      <c r="M148" s="914"/>
    </row>
    <row r="149" spans="1:13" x14ac:dyDescent="0.25">
      <c r="I149" s="761"/>
      <c r="J149" s="31"/>
      <c r="K149" s="31"/>
      <c r="L149" s="31"/>
    </row>
    <row r="151" spans="1:13" x14ac:dyDescent="0.25">
      <c r="M151" s="33"/>
    </row>
    <row r="153" spans="1:13" x14ac:dyDescent="0.25">
      <c r="J153" s="33"/>
      <c r="K153" s="33"/>
      <c r="L153" s="33"/>
    </row>
    <row r="154" spans="1:13" x14ac:dyDescent="0.25">
      <c r="M154" s="13"/>
    </row>
    <row r="156" spans="1:13" x14ac:dyDescent="0.25">
      <c r="B156" s="10"/>
      <c r="C156" s="11"/>
      <c r="D156" s="11"/>
      <c r="E156" s="11"/>
      <c r="F156" s="11"/>
      <c r="G156" s="11"/>
      <c r="H156" s="11"/>
      <c r="I156" s="254"/>
    </row>
    <row r="157" spans="1:13" x14ac:dyDescent="0.25">
      <c r="A157" s="11"/>
    </row>
    <row r="161" spans="1:14" x14ac:dyDescent="0.25">
      <c r="B161" s="10"/>
      <c r="C161" s="10"/>
      <c r="D161" s="11"/>
      <c r="E161" s="11"/>
      <c r="L161" s="13"/>
      <c r="M161" s="11"/>
    </row>
    <row r="162" spans="1:14" x14ac:dyDescent="0.25">
      <c r="B162" s="10"/>
      <c r="C162" s="10"/>
      <c r="D162" s="11"/>
      <c r="E162" s="11"/>
      <c r="L162" s="13"/>
      <c r="M162" s="11"/>
    </row>
    <row r="163" spans="1:14" x14ac:dyDescent="0.25">
      <c r="B163" s="10"/>
      <c r="C163" s="10"/>
      <c r="D163" s="11"/>
      <c r="E163" s="11"/>
      <c r="L163" s="13"/>
      <c r="M163" s="11"/>
    </row>
    <row r="164" spans="1:14" ht="15.75" thickBot="1" x14ac:dyDescent="0.3">
      <c r="B164" s="10"/>
      <c r="C164" s="10"/>
      <c r="D164" s="11"/>
      <c r="E164" s="11"/>
      <c r="L164" s="13"/>
      <c r="M164" s="11"/>
    </row>
    <row r="165" spans="1:14" ht="16.5" thickTop="1" thickBot="1" x14ac:dyDescent="0.3">
      <c r="B165" s="1014" t="s">
        <v>135</v>
      </c>
      <c r="C165" s="1016" t="s">
        <v>35</v>
      </c>
      <c r="D165" s="1016" t="s">
        <v>6</v>
      </c>
      <c r="E165" s="1016" t="s">
        <v>3</v>
      </c>
      <c r="F165" s="1016" t="s">
        <v>4</v>
      </c>
      <c r="G165" s="1016" t="s">
        <v>142</v>
      </c>
      <c r="H165" s="1016" t="s">
        <v>36</v>
      </c>
      <c r="I165" s="1007" t="s">
        <v>37</v>
      </c>
      <c r="J165" s="1009" t="s">
        <v>8</v>
      </c>
      <c r="K165" s="1025" t="s">
        <v>38</v>
      </c>
      <c r="L165" s="1026"/>
      <c r="M165" s="1268"/>
    </row>
    <row r="166" spans="1:14" ht="24" customHeight="1" x14ac:dyDescent="0.25">
      <c r="B166" s="1015"/>
      <c r="C166" s="1017"/>
      <c r="D166" s="1017"/>
      <c r="E166" s="1017"/>
      <c r="F166" s="1017"/>
      <c r="G166" s="1017"/>
      <c r="H166" s="1017"/>
      <c r="I166" s="1008"/>
      <c r="J166" s="1010"/>
      <c r="K166" s="35" t="s">
        <v>11</v>
      </c>
      <c r="L166" s="35" t="s">
        <v>12</v>
      </c>
      <c r="M166" s="35" t="s">
        <v>13</v>
      </c>
    </row>
    <row r="167" spans="1:14" x14ac:dyDescent="0.25">
      <c r="B167" s="1265" t="s">
        <v>1074</v>
      </c>
      <c r="C167" s="1266"/>
      <c r="D167" s="1266"/>
      <c r="E167" s="1266"/>
      <c r="F167" s="1266"/>
      <c r="G167" s="1266"/>
      <c r="H167" s="1266"/>
      <c r="I167" s="1266"/>
      <c r="J167" s="1266"/>
      <c r="K167" s="1266"/>
      <c r="L167" s="1266"/>
      <c r="M167" s="1267"/>
    </row>
    <row r="168" spans="1:14" x14ac:dyDescent="0.25">
      <c r="B168" s="21" t="s">
        <v>42</v>
      </c>
      <c r="C168" s="37" t="s">
        <v>1353</v>
      </c>
      <c r="D168" s="20" t="s">
        <v>63</v>
      </c>
      <c r="E168" s="20" t="s">
        <v>116</v>
      </c>
      <c r="F168" s="20"/>
      <c r="G168" s="21"/>
      <c r="H168" s="21"/>
      <c r="I168" s="23">
        <v>1200</v>
      </c>
      <c r="J168" s="21" t="s">
        <v>48</v>
      </c>
      <c r="K168" s="21"/>
      <c r="L168" s="21" t="s">
        <v>21</v>
      </c>
      <c r="M168" s="21"/>
      <c r="N168" s="558">
        <f>I177+I189+I196+I204+I215+I224</f>
        <v>103709.68</v>
      </c>
    </row>
    <row r="169" spans="1:14" x14ac:dyDescent="0.25">
      <c r="B169" s="21" t="s">
        <v>42</v>
      </c>
      <c r="C169" s="20" t="s">
        <v>1352</v>
      </c>
      <c r="D169" s="20" t="s">
        <v>63</v>
      </c>
      <c r="E169" s="20" t="s">
        <v>116</v>
      </c>
      <c r="F169" s="20"/>
      <c r="G169" s="21"/>
      <c r="H169" s="400"/>
      <c r="I169" s="23">
        <v>950</v>
      </c>
      <c r="J169" s="21" t="s">
        <v>48</v>
      </c>
      <c r="K169" s="21"/>
      <c r="L169" s="21" t="s">
        <v>21</v>
      </c>
      <c r="M169" s="21"/>
    </row>
    <row r="170" spans="1:14" x14ac:dyDescent="0.25">
      <c r="A170" s="734"/>
      <c r="B170" s="21" t="s">
        <v>42</v>
      </c>
      <c r="C170" s="19" t="s">
        <v>1351</v>
      </c>
      <c r="D170" s="20" t="s">
        <v>63</v>
      </c>
      <c r="E170" s="20" t="s">
        <v>109</v>
      </c>
      <c r="F170" s="20"/>
      <c r="G170" s="21" t="s">
        <v>1350</v>
      </c>
      <c r="H170" s="21"/>
      <c r="I170" s="1276">
        <v>15274.88</v>
      </c>
      <c r="J170" s="21" t="s">
        <v>48</v>
      </c>
      <c r="K170" s="21" t="s">
        <v>119</v>
      </c>
      <c r="L170" s="21"/>
      <c r="M170" s="21"/>
    </row>
    <row r="171" spans="1:14" x14ac:dyDescent="0.25">
      <c r="A171" s="734"/>
      <c r="B171" s="21" t="s">
        <v>42</v>
      </c>
      <c r="C171" s="20" t="s">
        <v>86</v>
      </c>
      <c r="D171" s="20" t="s">
        <v>63</v>
      </c>
      <c r="E171" s="20" t="s">
        <v>112</v>
      </c>
      <c r="F171" s="20"/>
      <c r="G171" s="40">
        <v>11392902010371</v>
      </c>
      <c r="H171" s="21"/>
      <c r="I171" s="1277"/>
      <c r="J171" s="21" t="s">
        <v>48</v>
      </c>
      <c r="K171" s="21" t="s">
        <v>119</v>
      </c>
      <c r="L171" s="21"/>
      <c r="M171" s="21"/>
    </row>
    <row r="172" spans="1:14" x14ac:dyDescent="0.25">
      <c r="A172" s="734"/>
      <c r="B172" s="21" t="s">
        <v>42</v>
      </c>
      <c r="C172" s="20" t="s">
        <v>82</v>
      </c>
      <c r="D172" s="20" t="s">
        <v>63</v>
      </c>
      <c r="E172" s="20" t="s">
        <v>112</v>
      </c>
      <c r="F172" s="20" t="s">
        <v>901</v>
      </c>
      <c r="G172" s="40">
        <v>231663059976</v>
      </c>
      <c r="H172" s="21"/>
      <c r="I172" s="1277"/>
      <c r="J172" s="21" t="s">
        <v>48</v>
      </c>
      <c r="K172" s="21" t="s">
        <v>119</v>
      </c>
      <c r="L172" s="21"/>
      <c r="M172" s="21"/>
    </row>
    <row r="173" spans="1:14" x14ac:dyDescent="0.25">
      <c r="B173" s="21" t="s">
        <v>42</v>
      </c>
      <c r="C173" s="20" t="s">
        <v>84</v>
      </c>
      <c r="D173" s="20" t="s">
        <v>63</v>
      </c>
      <c r="E173" s="20" t="s">
        <v>112</v>
      </c>
      <c r="F173" s="20" t="s">
        <v>901</v>
      </c>
      <c r="G173" s="40">
        <v>231663059976</v>
      </c>
      <c r="H173" s="21"/>
      <c r="I173" s="1278"/>
      <c r="J173" s="21" t="s">
        <v>48</v>
      </c>
      <c r="K173" s="21" t="s">
        <v>119</v>
      </c>
      <c r="L173" s="21"/>
      <c r="M173" s="21"/>
    </row>
    <row r="174" spans="1:14" ht="23.25" x14ac:dyDescent="0.25">
      <c r="A174" s="734"/>
      <c r="B174" s="21" t="s">
        <v>42</v>
      </c>
      <c r="C174" s="20" t="s">
        <v>312</v>
      </c>
      <c r="D174" s="20" t="s">
        <v>63</v>
      </c>
      <c r="E174" s="20" t="s">
        <v>313</v>
      </c>
      <c r="F174" s="20" t="s">
        <v>314</v>
      </c>
      <c r="G174" s="37" t="s">
        <v>1349</v>
      </c>
      <c r="H174" s="21"/>
      <c r="I174" s="23">
        <v>18681.8</v>
      </c>
      <c r="J174" s="21" t="s">
        <v>48</v>
      </c>
      <c r="K174" s="21" t="s">
        <v>119</v>
      </c>
      <c r="L174" s="21"/>
      <c r="M174" s="21"/>
    </row>
    <row r="175" spans="1:14" x14ac:dyDescent="0.25">
      <c r="A175" s="734"/>
      <c r="B175" s="140" t="s">
        <v>42</v>
      </c>
      <c r="C175" s="142" t="s">
        <v>312</v>
      </c>
      <c r="D175" s="142" t="s">
        <v>93</v>
      </c>
      <c r="E175" s="142" t="s">
        <v>329</v>
      </c>
      <c r="F175" s="142" t="s">
        <v>2120</v>
      </c>
      <c r="G175" s="381" t="s">
        <v>2121</v>
      </c>
      <c r="H175" s="140"/>
      <c r="I175" s="1341">
        <v>14268</v>
      </c>
      <c r="J175" s="140" t="s">
        <v>2122</v>
      </c>
      <c r="K175" s="140" t="s">
        <v>119</v>
      </c>
      <c r="L175" s="140"/>
      <c r="M175" s="140"/>
    </row>
    <row r="176" spans="1:14" x14ac:dyDescent="0.25">
      <c r="A176" s="734"/>
      <c r="B176" s="21" t="s">
        <v>42</v>
      </c>
      <c r="C176" s="20" t="s">
        <v>138</v>
      </c>
      <c r="D176" s="20" t="s">
        <v>63</v>
      </c>
      <c r="E176" s="20" t="s">
        <v>408</v>
      </c>
      <c r="F176" s="20" t="s">
        <v>2123</v>
      </c>
      <c r="G176" s="37" t="s">
        <v>2124</v>
      </c>
      <c r="H176" s="21"/>
      <c r="I176" s="1342">
        <v>9048</v>
      </c>
      <c r="J176" s="21"/>
      <c r="K176" s="21"/>
      <c r="L176" s="21"/>
      <c r="M176" s="21"/>
    </row>
    <row r="177" spans="1:13" x14ac:dyDescent="0.25">
      <c r="A177" s="734"/>
      <c r="B177" s="237"/>
      <c r="C177" s="694"/>
      <c r="D177" s="694"/>
      <c r="E177" s="694"/>
      <c r="F177" s="694"/>
      <c r="G177" s="695"/>
      <c r="H177" s="696"/>
      <c r="I177" s="546">
        <f>SUM(I168:I176)</f>
        <v>59422.679999999993</v>
      </c>
      <c r="J177" s="696"/>
      <c r="K177" s="696"/>
      <c r="L177" s="696"/>
      <c r="M177" s="697"/>
    </row>
    <row r="178" spans="1:13" x14ac:dyDescent="0.25">
      <c r="B178" s="1022" t="s">
        <v>178</v>
      </c>
      <c r="C178" s="1023"/>
      <c r="D178" s="1023"/>
      <c r="E178" s="1023"/>
      <c r="F178" s="1023"/>
      <c r="G178" s="1023"/>
      <c r="H178" s="1023"/>
      <c r="I178" s="1023"/>
      <c r="J178" s="1023"/>
      <c r="K178" s="1023"/>
      <c r="L178" s="1023"/>
      <c r="M178" s="1024"/>
    </row>
    <row r="179" spans="1:13" x14ac:dyDescent="0.25">
      <c r="B179" s="21" t="s">
        <v>42</v>
      </c>
      <c r="C179" s="20" t="s">
        <v>79</v>
      </c>
      <c r="D179" s="24" t="s">
        <v>63</v>
      </c>
      <c r="E179" s="20" t="s">
        <v>386</v>
      </c>
      <c r="F179" s="20" t="s">
        <v>45</v>
      </c>
      <c r="G179" s="21" t="s">
        <v>46</v>
      </c>
      <c r="H179" s="21"/>
      <c r="I179" s="23">
        <v>400</v>
      </c>
      <c r="J179" s="21" t="s">
        <v>48</v>
      </c>
      <c r="K179" s="21"/>
      <c r="L179" s="21" t="s">
        <v>21</v>
      </c>
      <c r="M179" s="21"/>
    </row>
    <row r="180" spans="1:13" x14ac:dyDescent="0.25">
      <c r="B180" s="21" t="s">
        <v>42</v>
      </c>
      <c r="C180" s="20" t="s">
        <v>86</v>
      </c>
      <c r="D180" s="24" t="s">
        <v>63</v>
      </c>
      <c r="E180" s="20" t="s">
        <v>386</v>
      </c>
      <c r="F180" s="20" t="s">
        <v>45</v>
      </c>
      <c r="G180" s="21" t="s">
        <v>46</v>
      </c>
      <c r="H180" s="21"/>
      <c r="I180" s="23">
        <v>800</v>
      </c>
      <c r="J180" s="21" t="s">
        <v>48</v>
      </c>
      <c r="K180" s="21"/>
      <c r="L180" s="21" t="s">
        <v>21</v>
      </c>
      <c r="M180" s="21"/>
    </row>
    <row r="181" spans="1:13" x14ac:dyDescent="0.25">
      <c r="B181" s="21" t="s">
        <v>42</v>
      </c>
      <c r="C181" s="20" t="s">
        <v>82</v>
      </c>
      <c r="D181" s="24" t="s">
        <v>63</v>
      </c>
      <c r="E181" s="20" t="s">
        <v>386</v>
      </c>
      <c r="F181" s="20" t="s">
        <v>45</v>
      </c>
      <c r="G181" s="21" t="s">
        <v>46</v>
      </c>
      <c r="H181" s="21"/>
      <c r="I181" s="23">
        <v>200</v>
      </c>
      <c r="J181" s="21" t="s">
        <v>48</v>
      </c>
      <c r="K181" s="21"/>
      <c r="L181" s="21" t="s">
        <v>21</v>
      </c>
      <c r="M181" s="21"/>
    </row>
    <row r="182" spans="1:13" x14ac:dyDescent="0.25">
      <c r="B182" s="21" t="s">
        <v>42</v>
      </c>
      <c r="C182" s="20" t="s">
        <v>84</v>
      </c>
      <c r="D182" s="24" t="s">
        <v>63</v>
      </c>
      <c r="E182" s="20" t="s">
        <v>386</v>
      </c>
      <c r="F182" s="20" t="s">
        <v>45</v>
      </c>
      <c r="G182" s="21" t="s">
        <v>46</v>
      </c>
      <c r="H182" s="21"/>
      <c r="I182" s="23">
        <v>50</v>
      </c>
      <c r="J182" s="21" t="s">
        <v>48</v>
      </c>
      <c r="K182" s="21"/>
      <c r="L182" s="21" t="s">
        <v>21</v>
      </c>
      <c r="M182" s="21"/>
    </row>
    <row r="183" spans="1:13" x14ac:dyDescent="0.25">
      <c r="B183" s="21" t="s">
        <v>42</v>
      </c>
      <c r="C183" s="20" t="s">
        <v>258</v>
      </c>
      <c r="D183" s="24" t="s">
        <v>63</v>
      </c>
      <c r="E183" s="20" t="s">
        <v>116</v>
      </c>
      <c r="F183" s="20" t="s">
        <v>45</v>
      </c>
      <c r="G183" s="21" t="s">
        <v>46</v>
      </c>
      <c r="H183" s="21"/>
      <c r="I183" s="23">
        <v>1200</v>
      </c>
      <c r="J183" s="21" t="s">
        <v>48</v>
      </c>
      <c r="K183" s="21"/>
      <c r="L183" s="21" t="s">
        <v>21</v>
      </c>
      <c r="M183" s="21"/>
    </row>
    <row r="184" spans="1:13" x14ac:dyDescent="0.25">
      <c r="B184" s="21" t="s">
        <v>42</v>
      </c>
      <c r="C184" s="19" t="s">
        <v>114</v>
      </c>
      <c r="D184" s="24" t="s">
        <v>63</v>
      </c>
      <c r="E184" s="20" t="s">
        <v>116</v>
      </c>
      <c r="F184" s="20" t="s">
        <v>1348</v>
      </c>
      <c r="G184" s="21" t="s">
        <v>46</v>
      </c>
      <c r="H184" s="21"/>
      <c r="I184" s="23">
        <v>1800</v>
      </c>
      <c r="J184" s="21" t="s">
        <v>48</v>
      </c>
      <c r="K184" s="21"/>
      <c r="L184" s="21" t="s">
        <v>21</v>
      </c>
      <c r="M184" s="21"/>
    </row>
    <row r="185" spans="1:13" x14ac:dyDescent="0.25">
      <c r="B185" s="21" t="s">
        <v>42</v>
      </c>
      <c r="C185" s="20" t="s">
        <v>1347</v>
      </c>
      <c r="D185" s="24" t="s">
        <v>63</v>
      </c>
      <c r="E185" s="20" t="s">
        <v>1346</v>
      </c>
      <c r="F185" s="20" t="s">
        <v>45</v>
      </c>
      <c r="G185" s="21" t="s">
        <v>46</v>
      </c>
      <c r="H185" s="21"/>
      <c r="I185" s="23">
        <v>2300</v>
      </c>
      <c r="J185" s="21" t="s">
        <v>48</v>
      </c>
      <c r="K185" s="21"/>
      <c r="L185" s="21" t="s">
        <v>21</v>
      </c>
      <c r="M185" s="21"/>
    </row>
    <row r="186" spans="1:13" x14ac:dyDescent="0.25">
      <c r="B186" s="21" t="s">
        <v>42</v>
      </c>
      <c r="C186" s="19" t="s">
        <v>1345</v>
      </c>
      <c r="D186" s="24" t="s">
        <v>63</v>
      </c>
      <c r="E186" s="20" t="s">
        <v>163</v>
      </c>
      <c r="F186" s="20" t="s">
        <v>45</v>
      </c>
      <c r="G186" s="21" t="s">
        <v>46</v>
      </c>
      <c r="H186" s="21"/>
      <c r="I186" s="23">
        <v>450</v>
      </c>
      <c r="J186" s="21" t="s">
        <v>48</v>
      </c>
      <c r="K186" s="21"/>
      <c r="L186" s="21" t="s">
        <v>21</v>
      </c>
      <c r="M186" s="21"/>
    </row>
    <row r="187" spans="1:13" x14ac:dyDescent="0.25">
      <c r="B187" s="21" t="s">
        <v>49</v>
      </c>
      <c r="C187" s="20" t="s">
        <v>730</v>
      </c>
      <c r="D187" s="24" t="s">
        <v>63</v>
      </c>
      <c r="E187" s="20"/>
      <c r="F187" s="20" t="s">
        <v>45</v>
      </c>
      <c r="G187" s="21" t="s">
        <v>46</v>
      </c>
      <c r="H187" s="21"/>
      <c r="I187" s="23">
        <v>300</v>
      </c>
      <c r="J187" s="21" t="s">
        <v>48</v>
      </c>
      <c r="K187" s="21"/>
      <c r="L187" s="21" t="s">
        <v>21</v>
      </c>
      <c r="M187" s="21"/>
    </row>
    <row r="188" spans="1:13" hidden="1" x14ac:dyDescent="0.25">
      <c r="B188" s="140"/>
      <c r="C188" s="142"/>
      <c r="D188" s="141"/>
      <c r="E188" s="142"/>
      <c r="F188" s="142"/>
      <c r="G188" s="140"/>
      <c r="H188" s="140"/>
      <c r="I188" s="700">
        <f>SUM(I179:I187)</f>
        <v>7500</v>
      </c>
      <c r="J188" s="140"/>
      <c r="K188" s="140"/>
      <c r="L188" s="140"/>
      <c r="M188" s="140"/>
    </row>
    <row r="189" spans="1:13" s="42" customFormat="1" x14ac:dyDescent="0.25">
      <c r="B189" s="21"/>
      <c r="C189" s="20"/>
      <c r="D189" s="24"/>
      <c r="E189" s="20"/>
      <c r="F189" s="20"/>
      <c r="G189" s="21"/>
      <c r="H189" s="21"/>
      <c r="I189" s="546">
        <f>SUM(I179:I187)</f>
        <v>7500</v>
      </c>
      <c r="J189" s="21"/>
      <c r="K189" s="21"/>
      <c r="L189" s="21"/>
      <c r="M189" s="21"/>
    </row>
    <row r="190" spans="1:13" x14ac:dyDescent="0.25">
      <c r="B190" s="1271" t="s">
        <v>1344</v>
      </c>
      <c r="C190" s="1272"/>
      <c r="D190" s="1272"/>
      <c r="E190" s="1272"/>
      <c r="F190" s="1272"/>
      <c r="G190" s="1272"/>
      <c r="H190" s="1272"/>
      <c r="I190" s="1272"/>
      <c r="J190" s="1272"/>
      <c r="K190" s="1272"/>
      <c r="L190" s="1272"/>
      <c r="M190" s="1273"/>
    </row>
    <row r="191" spans="1:13" x14ac:dyDescent="0.25">
      <c r="B191" s="21" t="s">
        <v>42</v>
      </c>
      <c r="C191" s="20" t="s">
        <v>79</v>
      </c>
      <c r="D191" s="20" t="s">
        <v>63</v>
      </c>
      <c r="E191" s="20" t="s">
        <v>1343</v>
      </c>
      <c r="F191" s="20" t="s">
        <v>45</v>
      </c>
      <c r="G191" s="21" t="s">
        <v>46</v>
      </c>
      <c r="H191" s="21" t="s">
        <v>1342</v>
      </c>
      <c r="I191" s="23">
        <v>200</v>
      </c>
      <c r="J191" s="69" t="s">
        <v>48</v>
      </c>
      <c r="K191" s="21"/>
      <c r="L191" s="21"/>
      <c r="M191" s="21" t="s">
        <v>21</v>
      </c>
    </row>
    <row r="192" spans="1:13" x14ac:dyDescent="0.25">
      <c r="B192" s="21" t="s">
        <v>42</v>
      </c>
      <c r="C192" s="20" t="s">
        <v>86</v>
      </c>
      <c r="D192" s="20" t="s">
        <v>63</v>
      </c>
      <c r="E192" s="20" t="s">
        <v>628</v>
      </c>
      <c r="F192" s="20" t="s">
        <v>45</v>
      </c>
      <c r="G192" s="21" t="s">
        <v>46</v>
      </c>
      <c r="H192" s="21" t="s">
        <v>1342</v>
      </c>
      <c r="I192" s="23">
        <v>450</v>
      </c>
      <c r="J192" s="69" t="s">
        <v>48</v>
      </c>
      <c r="K192" s="21"/>
      <c r="L192" s="21"/>
      <c r="M192" s="21" t="s">
        <v>21</v>
      </c>
    </row>
    <row r="193" spans="2:13" x14ac:dyDescent="0.25">
      <c r="B193" s="21" t="s">
        <v>42</v>
      </c>
      <c r="C193" s="20" t="s">
        <v>82</v>
      </c>
      <c r="D193" s="20" t="s">
        <v>63</v>
      </c>
      <c r="E193" s="20" t="s">
        <v>628</v>
      </c>
      <c r="F193" s="20" t="s">
        <v>45</v>
      </c>
      <c r="G193" s="21" t="s">
        <v>46</v>
      </c>
      <c r="H193" s="21" t="s">
        <v>1342</v>
      </c>
      <c r="I193" s="23">
        <v>50</v>
      </c>
      <c r="J193" s="69" t="s">
        <v>48</v>
      </c>
      <c r="K193" s="21"/>
      <c r="L193" s="21"/>
      <c r="M193" s="21" t="s">
        <v>21</v>
      </c>
    </row>
    <row r="194" spans="2:13" x14ac:dyDescent="0.25">
      <c r="B194" s="21" t="s">
        <v>42</v>
      </c>
      <c r="C194" s="20" t="s">
        <v>84</v>
      </c>
      <c r="D194" s="20" t="s">
        <v>63</v>
      </c>
      <c r="E194" s="20" t="s">
        <v>628</v>
      </c>
      <c r="F194" s="20" t="s">
        <v>45</v>
      </c>
      <c r="G194" s="21" t="s">
        <v>46</v>
      </c>
      <c r="H194" s="21" t="s">
        <v>1342</v>
      </c>
      <c r="I194" s="23">
        <v>20</v>
      </c>
      <c r="J194" s="69" t="s">
        <v>48</v>
      </c>
      <c r="K194" s="21"/>
      <c r="L194" s="21"/>
      <c r="M194" s="21" t="s">
        <v>21</v>
      </c>
    </row>
    <row r="195" spans="2:13" hidden="1" x14ac:dyDescent="0.25">
      <c r="B195" s="21"/>
      <c r="C195" s="20"/>
      <c r="D195" s="20"/>
      <c r="E195" s="20"/>
      <c r="F195" s="20"/>
      <c r="G195" s="21"/>
      <c r="H195" s="21"/>
      <c r="I195" s="546">
        <f>SUM(I191:I194)</f>
        <v>720</v>
      </c>
      <c r="J195" s="69"/>
      <c r="K195" s="21"/>
      <c r="L195" s="21"/>
      <c r="M195" s="68"/>
    </row>
    <row r="196" spans="2:13" x14ac:dyDescent="0.25">
      <c r="B196" s="237"/>
      <c r="C196" s="694"/>
      <c r="D196" s="694"/>
      <c r="E196" s="694"/>
      <c r="F196" s="694"/>
      <c r="G196" s="696"/>
      <c r="H196" s="696"/>
      <c r="I196" s="930">
        <f>SUM(I191:I194)</f>
        <v>720</v>
      </c>
      <c r="J196" s="916"/>
      <c r="K196" s="696"/>
      <c r="L196" s="696"/>
      <c r="M196" s="954"/>
    </row>
    <row r="197" spans="2:13" x14ac:dyDescent="0.25">
      <c r="B197" s="1022" t="s">
        <v>1246</v>
      </c>
      <c r="C197" s="1023"/>
      <c r="D197" s="1023"/>
      <c r="E197" s="1023"/>
      <c r="F197" s="1023"/>
      <c r="G197" s="1023"/>
      <c r="H197" s="1023"/>
      <c r="I197" s="1023"/>
      <c r="J197" s="1023"/>
      <c r="K197" s="1023"/>
      <c r="L197" s="1023"/>
      <c r="M197" s="1024"/>
    </row>
    <row r="198" spans="2:13" x14ac:dyDescent="0.25">
      <c r="B198" s="21" t="s">
        <v>42</v>
      </c>
      <c r="C198" s="20" t="s">
        <v>79</v>
      </c>
      <c r="D198" s="24" t="s">
        <v>63</v>
      </c>
      <c r="E198" s="20" t="s">
        <v>45</v>
      </c>
      <c r="F198" s="20" t="s">
        <v>45</v>
      </c>
      <c r="G198" s="21" t="s">
        <v>46</v>
      </c>
      <c r="H198" s="21"/>
      <c r="I198" s="23">
        <v>200</v>
      </c>
      <c r="J198" s="21" t="s">
        <v>48</v>
      </c>
      <c r="K198" s="21"/>
      <c r="L198" s="21"/>
      <c r="M198" s="21" t="s">
        <v>21</v>
      </c>
    </row>
    <row r="199" spans="2:13" x14ac:dyDescent="0.25">
      <c r="B199" s="21" t="s">
        <v>42</v>
      </c>
      <c r="C199" s="20" t="s">
        <v>86</v>
      </c>
      <c r="D199" s="24" t="s">
        <v>63</v>
      </c>
      <c r="E199" s="20" t="s">
        <v>45</v>
      </c>
      <c r="F199" s="20" t="s">
        <v>45</v>
      </c>
      <c r="G199" s="21" t="s">
        <v>46</v>
      </c>
      <c r="H199" s="21"/>
      <c r="I199" s="23">
        <v>450</v>
      </c>
      <c r="J199" s="21" t="s">
        <v>48</v>
      </c>
      <c r="K199" s="21"/>
      <c r="L199" s="21"/>
      <c r="M199" s="21" t="s">
        <v>21</v>
      </c>
    </row>
    <row r="200" spans="2:13" x14ac:dyDescent="0.25">
      <c r="B200" s="21" t="s">
        <v>42</v>
      </c>
      <c r="C200" s="20" t="s">
        <v>82</v>
      </c>
      <c r="D200" s="24" t="s">
        <v>63</v>
      </c>
      <c r="E200" s="20" t="s">
        <v>45</v>
      </c>
      <c r="F200" s="20" t="s">
        <v>45</v>
      </c>
      <c r="G200" s="21" t="s">
        <v>46</v>
      </c>
      <c r="H200" s="21"/>
      <c r="I200" s="23">
        <v>50</v>
      </c>
      <c r="J200" s="21" t="s">
        <v>48</v>
      </c>
      <c r="K200" s="21"/>
      <c r="L200" s="21"/>
      <c r="M200" s="21" t="s">
        <v>21</v>
      </c>
    </row>
    <row r="201" spans="2:13" x14ac:dyDescent="0.25">
      <c r="B201" s="21" t="s">
        <v>42</v>
      </c>
      <c r="C201" s="20" t="s">
        <v>84</v>
      </c>
      <c r="D201" s="24" t="s">
        <v>63</v>
      </c>
      <c r="E201" s="20" t="s">
        <v>45</v>
      </c>
      <c r="F201" s="20" t="s">
        <v>45</v>
      </c>
      <c r="G201" s="21" t="s">
        <v>46</v>
      </c>
      <c r="H201" s="21"/>
      <c r="I201" s="23">
        <v>20</v>
      </c>
      <c r="J201" s="21" t="s">
        <v>48</v>
      </c>
      <c r="K201" s="21"/>
      <c r="L201" s="21"/>
      <c r="M201" s="21" t="s">
        <v>21</v>
      </c>
    </row>
    <row r="202" spans="2:13" x14ac:dyDescent="0.25">
      <c r="B202" s="21" t="s">
        <v>42</v>
      </c>
      <c r="C202" s="20" t="s">
        <v>89</v>
      </c>
      <c r="D202" s="24" t="s">
        <v>46</v>
      </c>
      <c r="E202" s="20" t="s">
        <v>45</v>
      </c>
      <c r="F202" s="20" t="s">
        <v>45</v>
      </c>
      <c r="G202" s="21" t="s">
        <v>46</v>
      </c>
      <c r="H202" s="21"/>
      <c r="I202" s="23">
        <v>150</v>
      </c>
      <c r="J202" s="21" t="s">
        <v>48</v>
      </c>
      <c r="K202" s="21"/>
      <c r="L202" s="21"/>
      <c r="M202" s="21" t="s">
        <v>21</v>
      </c>
    </row>
    <row r="203" spans="2:13" hidden="1" x14ac:dyDescent="0.25">
      <c r="B203" s="21"/>
      <c r="C203" s="20"/>
      <c r="D203" s="24"/>
      <c r="E203" s="20"/>
      <c r="F203" s="20"/>
      <c r="G203" s="21"/>
      <c r="H203" s="21"/>
      <c r="I203" s="546">
        <f>SUM(I198:I202)</f>
        <v>870</v>
      </c>
      <c r="J203" s="21"/>
      <c r="K203" s="21"/>
      <c r="L203" s="21"/>
      <c r="M203" s="21"/>
    </row>
    <row r="204" spans="2:13" x14ac:dyDescent="0.25">
      <c r="B204" s="21"/>
      <c r="C204" s="20"/>
      <c r="D204" s="24"/>
      <c r="E204" s="20"/>
      <c r="F204" s="20"/>
      <c r="G204" s="21"/>
      <c r="H204" s="21"/>
      <c r="I204" s="546">
        <f>SUM(I198:I202)</f>
        <v>870</v>
      </c>
      <c r="J204" s="21"/>
      <c r="K204" s="21"/>
      <c r="L204" s="21"/>
      <c r="M204" s="21"/>
    </row>
    <row r="205" spans="2:13" x14ac:dyDescent="0.25">
      <c r="B205" s="1022" t="s">
        <v>1341</v>
      </c>
      <c r="C205" s="1023"/>
      <c r="D205" s="1023"/>
      <c r="E205" s="1023"/>
      <c r="F205" s="1023"/>
      <c r="G205" s="1023"/>
      <c r="H205" s="1023"/>
      <c r="I205" s="1023"/>
      <c r="J205" s="1023"/>
      <c r="K205" s="1023"/>
      <c r="L205" s="1023"/>
      <c r="M205" s="1024"/>
    </row>
    <row r="206" spans="2:13" x14ac:dyDescent="0.25">
      <c r="B206" s="21" t="s">
        <v>42</v>
      </c>
      <c r="C206" s="20" t="s">
        <v>89</v>
      </c>
      <c r="D206" s="19" t="s">
        <v>63</v>
      </c>
      <c r="E206" s="19" t="s">
        <v>45</v>
      </c>
      <c r="F206" s="19" t="s">
        <v>45</v>
      </c>
      <c r="G206" s="37" t="s">
        <v>46</v>
      </c>
      <c r="H206" s="37"/>
      <c r="I206" s="26">
        <v>200</v>
      </c>
      <c r="J206" s="37" t="s">
        <v>48</v>
      </c>
      <c r="K206" s="21"/>
      <c r="L206" s="21" t="s">
        <v>21</v>
      </c>
      <c r="M206" s="21"/>
    </row>
    <row r="207" spans="2:13" x14ac:dyDescent="0.25">
      <c r="B207" s="21" t="s">
        <v>42</v>
      </c>
      <c r="C207" s="20" t="s">
        <v>79</v>
      </c>
      <c r="D207" s="20" t="s">
        <v>63</v>
      </c>
      <c r="E207" s="20" t="s">
        <v>116</v>
      </c>
      <c r="F207" s="20" t="s">
        <v>45</v>
      </c>
      <c r="G207" s="37" t="s">
        <v>46</v>
      </c>
      <c r="H207" s="21"/>
      <c r="I207" s="23">
        <v>400</v>
      </c>
      <c r="J207" s="37" t="s">
        <v>48</v>
      </c>
      <c r="K207" s="21"/>
      <c r="L207" s="21" t="s">
        <v>21</v>
      </c>
      <c r="M207" s="21"/>
    </row>
    <row r="208" spans="2:13" x14ac:dyDescent="0.25">
      <c r="B208" s="21" t="s">
        <v>42</v>
      </c>
      <c r="C208" s="20" t="s">
        <v>82</v>
      </c>
      <c r="D208" s="20" t="s">
        <v>63</v>
      </c>
      <c r="E208" s="20" t="s">
        <v>1340</v>
      </c>
      <c r="F208" s="20" t="s">
        <v>45</v>
      </c>
      <c r="G208" s="37" t="s">
        <v>46</v>
      </c>
      <c r="H208" s="21"/>
      <c r="I208" s="23">
        <v>200</v>
      </c>
      <c r="J208" s="37" t="s">
        <v>48</v>
      </c>
      <c r="K208" s="21"/>
      <c r="L208" s="21" t="s">
        <v>21</v>
      </c>
      <c r="M208" s="21"/>
    </row>
    <row r="209" spans="2:13" x14ac:dyDescent="0.25">
      <c r="B209" s="21" t="s">
        <v>42</v>
      </c>
      <c r="C209" s="20" t="s">
        <v>84</v>
      </c>
      <c r="D209" s="20" t="s">
        <v>63</v>
      </c>
      <c r="E209" s="20" t="s">
        <v>313</v>
      </c>
      <c r="F209" s="20" t="s">
        <v>45</v>
      </c>
      <c r="G209" s="37" t="s">
        <v>46</v>
      </c>
      <c r="H209" s="21"/>
      <c r="I209" s="23">
        <v>50</v>
      </c>
      <c r="J209" s="37" t="s">
        <v>48</v>
      </c>
      <c r="K209" s="21"/>
      <c r="L209" s="21" t="s">
        <v>21</v>
      </c>
      <c r="M209" s="21"/>
    </row>
    <row r="210" spans="2:13" x14ac:dyDescent="0.25">
      <c r="B210" s="21" t="s">
        <v>42</v>
      </c>
      <c r="C210" s="20" t="s">
        <v>258</v>
      </c>
      <c r="D210" s="20" t="s">
        <v>19</v>
      </c>
      <c r="E210" s="20" t="s">
        <v>116</v>
      </c>
      <c r="F210" s="20" t="s">
        <v>45</v>
      </c>
      <c r="G210" s="37" t="s">
        <v>46</v>
      </c>
      <c r="H210" s="21"/>
      <c r="I210" s="23">
        <v>1200</v>
      </c>
      <c r="J210" s="37" t="s">
        <v>48</v>
      </c>
      <c r="K210" s="21"/>
      <c r="L210" s="21" t="s">
        <v>21</v>
      </c>
      <c r="M210" s="21"/>
    </row>
    <row r="211" spans="2:13" x14ac:dyDescent="0.25">
      <c r="B211" s="21" t="s">
        <v>42</v>
      </c>
      <c r="C211" s="20" t="s">
        <v>86</v>
      </c>
      <c r="D211" s="20" t="s">
        <v>63</v>
      </c>
      <c r="E211" s="20" t="s">
        <v>386</v>
      </c>
      <c r="F211" s="20" t="s">
        <v>45</v>
      </c>
      <c r="G211" s="37" t="s">
        <v>46</v>
      </c>
      <c r="H211" s="21"/>
      <c r="I211" s="23">
        <v>800</v>
      </c>
      <c r="J211" s="37" t="s">
        <v>48</v>
      </c>
      <c r="K211" s="21"/>
      <c r="L211" s="21" t="s">
        <v>21</v>
      </c>
      <c r="M211" s="21"/>
    </row>
    <row r="212" spans="2:13" x14ac:dyDescent="0.25">
      <c r="B212" s="140" t="s">
        <v>78</v>
      </c>
      <c r="C212" s="142" t="s">
        <v>248</v>
      </c>
      <c r="D212" s="142" t="s">
        <v>1889</v>
      </c>
      <c r="E212" s="142" t="s">
        <v>80</v>
      </c>
      <c r="F212" s="142" t="s">
        <v>1890</v>
      </c>
      <c r="G212" s="381" t="s">
        <v>1891</v>
      </c>
      <c r="H212" s="140"/>
      <c r="I212" s="698">
        <v>16307</v>
      </c>
      <c r="J212" s="381" t="s">
        <v>48</v>
      </c>
      <c r="K212" s="140" t="s">
        <v>119</v>
      </c>
      <c r="L212" s="140"/>
      <c r="M212" s="140"/>
    </row>
    <row r="213" spans="2:13" x14ac:dyDescent="0.25">
      <c r="B213" s="21" t="s">
        <v>42</v>
      </c>
      <c r="C213" s="20" t="s">
        <v>258</v>
      </c>
      <c r="D213" s="149" t="s">
        <v>206</v>
      </c>
      <c r="E213" s="20" t="s">
        <v>408</v>
      </c>
      <c r="F213" s="20" t="s">
        <v>906</v>
      </c>
      <c r="G213" s="20" t="s">
        <v>1892</v>
      </c>
      <c r="H213" s="21"/>
      <c r="I213" s="699">
        <v>12920</v>
      </c>
      <c r="J213" s="37" t="s">
        <v>48</v>
      </c>
      <c r="K213" s="21" t="s">
        <v>119</v>
      </c>
      <c r="L213" s="21"/>
      <c r="M213" s="21"/>
    </row>
    <row r="214" spans="2:13" hidden="1" x14ac:dyDescent="0.25">
      <c r="B214" s="237"/>
      <c r="C214" s="694"/>
      <c r="D214" s="694"/>
      <c r="E214" s="694"/>
      <c r="F214" s="694"/>
      <c r="G214" s="695"/>
      <c r="H214" s="696"/>
      <c r="I214" s="546">
        <f>SUM(I206:I213)</f>
        <v>32077</v>
      </c>
      <c r="J214" s="695"/>
      <c r="K214" s="696"/>
      <c r="L214" s="696"/>
      <c r="M214" s="697"/>
    </row>
    <row r="215" spans="2:13" x14ac:dyDescent="0.25">
      <c r="B215" s="21"/>
      <c r="C215" s="20"/>
      <c r="D215" s="20"/>
      <c r="E215" s="20"/>
      <c r="F215" s="20"/>
      <c r="G215" s="37"/>
      <c r="H215" s="21"/>
      <c r="I215" s="546">
        <f>SUM(I206:I213)</f>
        <v>32077</v>
      </c>
      <c r="J215" s="37"/>
      <c r="K215" s="21"/>
      <c r="L215" s="21"/>
      <c r="M215" s="21"/>
    </row>
    <row r="216" spans="2:13" x14ac:dyDescent="0.25">
      <c r="B216" s="1022" t="s">
        <v>1339</v>
      </c>
      <c r="C216" s="1023"/>
      <c r="D216" s="1023"/>
      <c r="E216" s="1023"/>
      <c r="F216" s="1023"/>
      <c r="G216" s="1023"/>
      <c r="H216" s="1023"/>
      <c r="I216" s="1023"/>
      <c r="J216" s="1023"/>
      <c r="K216" s="1023"/>
      <c r="L216" s="1023"/>
      <c r="M216" s="1024"/>
    </row>
    <row r="217" spans="2:13" x14ac:dyDescent="0.25">
      <c r="B217" s="21" t="s">
        <v>42</v>
      </c>
      <c r="C217" s="20" t="s">
        <v>79</v>
      </c>
      <c r="D217" s="20" t="s">
        <v>63</v>
      </c>
      <c r="E217" s="20" t="s">
        <v>313</v>
      </c>
      <c r="F217" s="20" t="s">
        <v>45</v>
      </c>
      <c r="G217" s="21" t="s">
        <v>46</v>
      </c>
      <c r="H217" s="21"/>
      <c r="I217" s="23">
        <v>400</v>
      </c>
      <c r="J217" s="21" t="s">
        <v>48</v>
      </c>
      <c r="K217" s="21"/>
      <c r="L217" s="21"/>
      <c r="M217" s="21" t="s">
        <v>21</v>
      </c>
    </row>
    <row r="218" spans="2:13" x14ac:dyDescent="0.25">
      <c r="B218" s="21" t="s">
        <v>42</v>
      </c>
      <c r="C218" s="20" t="s">
        <v>82</v>
      </c>
      <c r="D218" s="20" t="s">
        <v>63</v>
      </c>
      <c r="E218" s="20" t="s">
        <v>386</v>
      </c>
      <c r="F218" s="20" t="s">
        <v>45</v>
      </c>
      <c r="G218" s="21" t="s">
        <v>46</v>
      </c>
      <c r="H218" s="21"/>
      <c r="I218" s="23">
        <v>200</v>
      </c>
      <c r="J218" s="21" t="s">
        <v>48</v>
      </c>
      <c r="K218" s="21"/>
      <c r="L218" s="21"/>
      <c r="M218" s="21" t="s">
        <v>21</v>
      </c>
    </row>
    <row r="219" spans="2:13" x14ac:dyDescent="0.25">
      <c r="B219" s="21" t="s">
        <v>42</v>
      </c>
      <c r="C219" s="20" t="s">
        <v>84</v>
      </c>
      <c r="D219" s="20" t="s">
        <v>63</v>
      </c>
      <c r="E219" s="20" t="s">
        <v>313</v>
      </c>
      <c r="F219" s="20" t="s">
        <v>45</v>
      </c>
      <c r="G219" s="21" t="s">
        <v>46</v>
      </c>
      <c r="H219" s="21"/>
      <c r="I219" s="23">
        <v>50</v>
      </c>
      <c r="J219" s="21" t="s">
        <v>48</v>
      </c>
      <c r="K219" s="21"/>
      <c r="L219" s="21"/>
      <c r="M219" s="21" t="s">
        <v>21</v>
      </c>
    </row>
    <row r="220" spans="2:13" x14ac:dyDescent="0.25">
      <c r="B220" s="21" t="s">
        <v>42</v>
      </c>
      <c r="C220" s="20" t="s">
        <v>86</v>
      </c>
      <c r="D220" s="20" t="s">
        <v>63</v>
      </c>
      <c r="E220" s="20" t="s">
        <v>313</v>
      </c>
      <c r="F220" s="20" t="s">
        <v>45</v>
      </c>
      <c r="G220" s="21" t="s">
        <v>46</v>
      </c>
      <c r="H220" s="21"/>
      <c r="I220" s="23">
        <v>800</v>
      </c>
      <c r="J220" s="21" t="s">
        <v>48</v>
      </c>
      <c r="K220" s="21"/>
      <c r="L220" s="21"/>
      <c r="M220" s="21" t="s">
        <v>21</v>
      </c>
    </row>
    <row r="221" spans="2:13" x14ac:dyDescent="0.25">
      <c r="B221" s="21" t="s">
        <v>42</v>
      </c>
      <c r="C221" s="20" t="s">
        <v>258</v>
      </c>
      <c r="D221" s="20" t="s">
        <v>115</v>
      </c>
      <c r="E221" s="20" t="s">
        <v>116</v>
      </c>
      <c r="F221" s="20" t="s">
        <v>45</v>
      </c>
      <c r="G221" s="21" t="s">
        <v>46</v>
      </c>
      <c r="H221" s="21"/>
      <c r="I221" s="23">
        <v>1520</v>
      </c>
      <c r="J221" s="21" t="s">
        <v>48</v>
      </c>
      <c r="K221" s="21" t="s">
        <v>21</v>
      </c>
      <c r="L221" s="21"/>
      <c r="M221" s="21"/>
    </row>
    <row r="222" spans="2:13" x14ac:dyDescent="0.25">
      <c r="B222" s="21" t="s">
        <v>42</v>
      </c>
      <c r="C222" s="20" t="s">
        <v>89</v>
      </c>
      <c r="D222" s="20" t="s">
        <v>63</v>
      </c>
      <c r="E222" s="20"/>
      <c r="F222" s="20" t="s">
        <v>45</v>
      </c>
      <c r="G222" s="21" t="s">
        <v>46</v>
      </c>
      <c r="H222" s="21"/>
      <c r="I222" s="23">
        <v>150</v>
      </c>
      <c r="J222" s="21" t="s">
        <v>48</v>
      </c>
      <c r="K222" s="21"/>
      <c r="L222" s="21"/>
      <c r="M222" s="21" t="s">
        <v>21</v>
      </c>
    </row>
    <row r="223" spans="2:13" hidden="1" x14ac:dyDescent="0.25">
      <c r="B223" s="140"/>
      <c r="C223" s="142"/>
      <c r="D223" s="142"/>
      <c r="E223" s="142"/>
      <c r="F223" s="142"/>
      <c r="G223" s="140"/>
      <c r="H223" s="140"/>
      <c r="I223" s="700">
        <f>SUM(I217:I222)</f>
        <v>3120</v>
      </c>
      <c r="J223" s="140"/>
      <c r="K223" s="140"/>
      <c r="L223" s="140"/>
      <c r="M223" s="140"/>
    </row>
    <row r="224" spans="2:13" x14ac:dyDescent="0.25">
      <c r="B224" s="21"/>
      <c r="C224" s="20"/>
      <c r="D224" s="20"/>
      <c r="E224" s="20"/>
      <c r="F224" s="20"/>
      <c r="G224" s="21"/>
      <c r="H224" s="21"/>
      <c r="I224" s="546">
        <f>SUM(I217:I222)</f>
        <v>3120</v>
      </c>
      <c r="J224" s="21"/>
      <c r="K224" s="21"/>
      <c r="L224" s="21"/>
      <c r="M224" s="21"/>
    </row>
    <row r="225" spans="2:13" x14ac:dyDescent="0.25">
      <c r="B225" s="701"/>
      <c r="C225" s="702"/>
      <c r="D225" s="702"/>
      <c r="E225" s="702"/>
      <c r="F225" s="706" t="s">
        <v>1893</v>
      </c>
      <c r="G225" s="703"/>
      <c r="H225" s="703"/>
      <c r="I225" s="704"/>
      <c r="J225" s="703"/>
      <c r="K225" s="703"/>
      <c r="L225" s="703"/>
      <c r="M225" s="705"/>
    </row>
    <row r="226" spans="2:13" x14ac:dyDescent="0.25">
      <c r="B226" s="180" t="s">
        <v>42</v>
      </c>
      <c r="C226" s="182" t="s">
        <v>554</v>
      </c>
      <c r="D226" s="182" t="s">
        <v>63</v>
      </c>
      <c r="E226" s="182" t="s">
        <v>116</v>
      </c>
      <c r="F226" s="182" t="s">
        <v>1894</v>
      </c>
      <c r="G226" s="180" t="s">
        <v>1895</v>
      </c>
      <c r="H226" s="180"/>
      <c r="I226" s="762">
        <v>12335</v>
      </c>
      <c r="J226" s="180" t="s">
        <v>48</v>
      </c>
      <c r="K226" s="180" t="s">
        <v>119</v>
      </c>
      <c r="L226" s="180"/>
      <c r="M226" s="180"/>
    </row>
    <row r="227" spans="2:13" x14ac:dyDescent="0.25">
      <c r="B227" s="1012" t="s">
        <v>73</v>
      </c>
      <c r="C227" s="1012"/>
      <c r="D227" s="1012"/>
      <c r="E227" s="1012"/>
      <c r="F227" s="1013" t="s">
        <v>23</v>
      </c>
      <c r="G227" s="1013"/>
      <c r="H227" s="1013"/>
      <c r="I227" s="1013"/>
      <c r="J227" s="1013"/>
      <c r="K227" s="1013"/>
      <c r="L227" s="1013"/>
      <c r="M227" s="1013"/>
    </row>
    <row r="228" spans="2:13" x14ac:dyDescent="0.25">
      <c r="B228" s="1012"/>
      <c r="C228" s="1012"/>
      <c r="D228" s="1012"/>
      <c r="E228" s="1012"/>
      <c r="F228" s="1013"/>
      <c r="G228" s="1013"/>
      <c r="H228" s="1013"/>
      <c r="I228" s="1013"/>
      <c r="J228" s="1013"/>
      <c r="K228" s="1013"/>
      <c r="L228" s="1013"/>
      <c r="M228" s="1013"/>
    </row>
    <row r="229" spans="2:13" x14ac:dyDescent="0.25">
      <c r="B229" s="1012"/>
      <c r="C229" s="1012"/>
      <c r="D229" s="1012"/>
      <c r="E229" s="1012"/>
      <c r="F229" s="1013"/>
      <c r="G229" s="1013"/>
      <c r="H229" s="1013"/>
      <c r="I229" s="1013"/>
      <c r="J229" s="1013"/>
      <c r="K229" s="1013"/>
      <c r="L229" s="1013"/>
      <c r="M229" s="1013"/>
    </row>
    <row r="230" spans="2:13" x14ac:dyDescent="0.25">
      <c r="B230" s="1012"/>
      <c r="C230" s="1012"/>
      <c r="D230" s="1012"/>
      <c r="E230" s="1012"/>
      <c r="F230" s="1013"/>
      <c r="G230" s="1013"/>
      <c r="H230" s="1013"/>
      <c r="I230" s="1013"/>
      <c r="J230" s="1013"/>
      <c r="K230" s="1013"/>
      <c r="L230" s="1013"/>
      <c r="M230" s="1013"/>
    </row>
    <row r="231" spans="2:13" x14ac:dyDescent="0.25">
      <c r="B231" s="264"/>
      <c r="C231" s="399"/>
      <c r="D231" s="273"/>
      <c r="E231" s="264"/>
      <c r="F231" s="264"/>
      <c r="G231" s="264"/>
      <c r="H231" s="264"/>
      <c r="I231" s="265"/>
      <c r="J231" s="264"/>
      <c r="K231" s="264"/>
      <c r="L231" s="264"/>
      <c r="M231" s="264"/>
    </row>
    <row r="232" spans="2:13" x14ac:dyDescent="0.25">
      <c r="B232" s="264"/>
      <c r="C232" s="399"/>
      <c r="D232" s="273"/>
      <c r="E232" s="264"/>
      <c r="F232" s="264"/>
      <c r="G232" s="264"/>
      <c r="H232" s="264"/>
      <c r="I232" s="265"/>
      <c r="J232" s="264"/>
      <c r="K232" s="264"/>
      <c r="L232" s="264"/>
      <c r="M232" s="264"/>
    </row>
    <row r="233" spans="2:13" x14ac:dyDescent="0.25">
      <c r="B233" s="264"/>
      <c r="C233" s="399"/>
      <c r="D233" s="273"/>
      <c r="E233" s="264"/>
      <c r="F233" s="264"/>
      <c r="G233" s="264"/>
      <c r="H233" s="264"/>
      <c r="I233" s="265"/>
      <c r="J233" s="264"/>
      <c r="K233" s="264"/>
      <c r="L233" s="264"/>
      <c r="M233" s="264"/>
    </row>
    <row r="242" spans="1:16" x14ac:dyDescent="0.25">
      <c r="I242"/>
    </row>
    <row r="243" spans="1:16" x14ac:dyDescent="0.25">
      <c r="I243"/>
    </row>
    <row r="244" spans="1:16" x14ac:dyDescent="0.25">
      <c r="I244"/>
    </row>
    <row r="245" spans="1:16" x14ac:dyDescent="0.25">
      <c r="I245"/>
    </row>
    <row r="246" spans="1:16" x14ac:dyDescent="0.25">
      <c r="I246"/>
    </row>
    <row r="247" spans="1:16" x14ac:dyDescent="0.25">
      <c r="I247"/>
    </row>
    <row r="248" spans="1:16" ht="15.75" thickBot="1" x14ac:dyDescent="0.3">
      <c r="B248" s="1279" t="s">
        <v>135</v>
      </c>
      <c r="C248" s="1224" t="s">
        <v>1</v>
      </c>
      <c r="D248" s="1215" t="s">
        <v>2</v>
      </c>
      <c r="E248" s="1226" t="s">
        <v>3</v>
      </c>
      <c r="F248" s="1212" t="s">
        <v>4</v>
      </c>
      <c r="G248" s="1212" t="s">
        <v>5</v>
      </c>
      <c r="H248" s="1215" t="s">
        <v>6</v>
      </c>
      <c r="I248" s="1228" t="s">
        <v>7</v>
      </c>
      <c r="J248" s="1229"/>
      <c r="K248" s="1214" t="s">
        <v>37</v>
      </c>
      <c r="L248" s="1215" t="s">
        <v>8</v>
      </c>
      <c r="M248" s="1219" t="s">
        <v>10</v>
      </c>
      <c r="N248" s="1220"/>
      <c r="O248" s="1221"/>
    </row>
    <row r="249" spans="1:16" x14ac:dyDescent="0.25">
      <c r="B249" s="1280"/>
      <c r="C249" s="1225"/>
      <c r="D249" s="1216"/>
      <c r="E249" s="1227"/>
      <c r="F249" s="1213"/>
      <c r="G249" s="1213"/>
      <c r="H249" s="1216"/>
      <c r="I249" s="1230"/>
      <c r="J249" s="1231"/>
      <c r="K249" s="1214"/>
      <c r="L249" s="1216"/>
      <c r="M249" s="294" t="s">
        <v>11</v>
      </c>
      <c r="N249" s="293" t="s">
        <v>12</v>
      </c>
      <c r="O249" s="292" t="s">
        <v>13</v>
      </c>
      <c r="P249" s="558">
        <f>K250+K251+K252+K253</f>
        <v>1975700.51</v>
      </c>
    </row>
    <row r="250" spans="1:16" x14ac:dyDescent="0.25">
      <c r="A250" s="734"/>
      <c r="B250" s="380" t="s">
        <v>1208</v>
      </c>
      <c r="C250" s="380" t="s">
        <v>1196</v>
      </c>
      <c r="D250" s="379" t="s">
        <v>1207</v>
      </c>
      <c r="E250" s="379" t="s">
        <v>1206</v>
      </c>
      <c r="F250" s="379">
        <v>2013</v>
      </c>
      <c r="G250" s="379" t="s">
        <v>1205</v>
      </c>
      <c r="H250" s="379" t="s">
        <v>1204</v>
      </c>
      <c r="I250" s="1281" t="s">
        <v>1203</v>
      </c>
      <c r="J250" s="1282"/>
      <c r="K250" s="536">
        <v>294999.99</v>
      </c>
      <c r="L250" s="285" t="s">
        <v>48</v>
      </c>
      <c r="M250" s="285"/>
      <c r="N250" s="327" t="s">
        <v>21</v>
      </c>
      <c r="O250" s="124"/>
    </row>
    <row r="251" spans="1:16" ht="22.5" x14ac:dyDescent="0.25">
      <c r="B251" s="124" t="s">
        <v>1202</v>
      </c>
      <c r="C251" s="124" t="s">
        <v>1196</v>
      </c>
      <c r="D251" s="333" t="s">
        <v>1195</v>
      </c>
      <c r="E251" s="333" t="s">
        <v>1201</v>
      </c>
      <c r="F251" s="333">
        <v>2014</v>
      </c>
      <c r="G251" s="333" t="s">
        <v>1193</v>
      </c>
      <c r="H251" s="333" t="s">
        <v>66</v>
      </c>
      <c r="I251" s="1283" t="s">
        <v>1200</v>
      </c>
      <c r="J251" s="1284"/>
      <c r="K251" s="537">
        <v>1168000.52</v>
      </c>
      <c r="L251" s="285" t="s">
        <v>48</v>
      </c>
      <c r="M251" s="327"/>
      <c r="N251" s="327" t="s">
        <v>21</v>
      </c>
      <c r="O251" s="124"/>
    </row>
    <row r="252" spans="1:16" ht="22.5" customHeight="1" x14ac:dyDescent="0.25">
      <c r="B252" s="286" t="s">
        <v>1199</v>
      </c>
      <c r="C252" s="286" t="s">
        <v>1196</v>
      </c>
      <c r="D252" s="288" t="s">
        <v>1195</v>
      </c>
      <c r="E252" s="288" t="s">
        <v>123</v>
      </c>
      <c r="F252" s="288">
        <v>2017</v>
      </c>
      <c r="G252" s="288" t="s">
        <v>18</v>
      </c>
      <c r="H252" s="288" t="s">
        <v>66</v>
      </c>
      <c r="I252" s="1269" t="s">
        <v>1198</v>
      </c>
      <c r="J252" s="1270"/>
      <c r="K252" s="538">
        <v>414000</v>
      </c>
      <c r="L252" s="285" t="s">
        <v>48</v>
      </c>
      <c r="M252" s="21" t="s">
        <v>21</v>
      </c>
      <c r="N252" s="24"/>
      <c r="O252" s="24"/>
    </row>
    <row r="253" spans="1:16" x14ac:dyDescent="0.25">
      <c r="B253" s="145" t="s">
        <v>1197</v>
      </c>
      <c r="C253" s="77" t="s">
        <v>1196</v>
      </c>
      <c r="D253" s="80" t="s">
        <v>1195</v>
      </c>
      <c r="E253" s="80" t="s">
        <v>1194</v>
      </c>
      <c r="F253" s="80">
        <v>2005</v>
      </c>
      <c r="G253" s="145" t="s">
        <v>1193</v>
      </c>
      <c r="H253" s="145" t="s">
        <v>425</v>
      </c>
      <c r="I253" s="1274" t="s">
        <v>1192</v>
      </c>
      <c r="J253" s="1275"/>
      <c r="K253" s="479">
        <v>98700</v>
      </c>
      <c r="L253" s="285" t="s">
        <v>48</v>
      </c>
      <c r="M253" s="145" t="s">
        <v>21</v>
      </c>
      <c r="N253" s="145"/>
      <c r="O253" s="145"/>
    </row>
    <row r="254" spans="1:16" hidden="1" x14ac:dyDescent="0.25">
      <c r="B254" s="548"/>
      <c r="C254" s="553"/>
      <c r="D254" s="550"/>
      <c r="E254" s="550"/>
      <c r="F254" s="550"/>
      <c r="G254" s="579"/>
      <c r="H254" s="145"/>
      <c r="I254" s="544"/>
      <c r="J254" s="545"/>
      <c r="K254" s="580">
        <f>SUM(K250:K253)</f>
        <v>1975700.51</v>
      </c>
      <c r="L254" s="285"/>
      <c r="M254" s="145"/>
      <c r="N254" s="145"/>
      <c r="O254" s="145"/>
    </row>
    <row r="255" spans="1:16" x14ac:dyDescent="0.25">
      <c r="B255" s="548"/>
      <c r="C255" s="553"/>
      <c r="D255" s="550"/>
      <c r="E255" s="550"/>
      <c r="F255" s="550"/>
      <c r="G255" s="579"/>
      <c r="H255" s="145"/>
      <c r="I255" s="917"/>
      <c r="J255" s="918"/>
      <c r="K255" s="580">
        <f>SUM(K250:K253)</f>
        <v>1975700.51</v>
      </c>
      <c r="L255" s="285"/>
      <c r="M255" s="145"/>
      <c r="N255" s="145"/>
      <c r="O255" s="145"/>
    </row>
    <row r="256" spans="1:16" x14ac:dyDescent="0.25">
      <c r="B256" s="988" t="s">
        <v>22</v>
      </c>
      <c r="C256" s="989"/>
      <c r="D256" s="989"/>
      <c r="E256" s="989"/>
      <c r="F256" s="989"/>
      <c r="G256" s="990"/>
      <c r="H256" s="1013" t="s">
        <v>23</v>
      </c>
      <c r="I256" s="1013"/>
      <c r="J256" s="1013"/>
      <c r="K256" s="1013"/>
      <c r="L256" s="1013"/>
      <c r="M256" s="1013"/>
      <c r="N256" s="1013"/>
      <c r="O256" s="1013"/>
    </row>
    <row r="257" spans="2:15" x14ac:dyDescent="0.25">
      <c r="B257" s="991"/>
      <c r="C257" s="992"/>
      <c r="D257" s="992"/>
      <c r="E257" s="992"/>
      <c r="F257" s="992"/>
      <c r="G257" s="993"/>
      <c r="H257" s="1013"/>
      <c r="I257" s="1013"/>
      <c r="J257" s="1013"/>
      <c r="K257" s="1013"/>
      <c r="L257" s="1013"/>
      <c r="M257" s="1013"/>
      <c r="N257" s="1013"/>
      <c r="O257" s="1013"/>
    </row>
    <row r="258" spans="2:15" x14ac:dyDescent="0.25">
      <c r="B258" s="991"/>
      <c r="C258" s="992"/>
      <c r="D258" s="992"/>
      <c r="E258" s="992"/>
      <c r="F258" s="992"/>
      <c r="G258" s="993"/>
      <c r="H258" s="1013"/>
      <c r="I258" s="1013"/>
      <c r="J258" s="1013"/>
      <c r="K258" s="1013"/>
      <c r="L258" s="1013"/>
      <c r="M258" s="1013"/>
      <c r="N258" s="1013"/>
      <c r="O258" s="1013"/>
    </row>
    <row r="259" spans="2:15" x14ac:dyDescent="0.25">
      <c r="B259" s="994"/>
      <c r="C259" s="995"/>
      <c r="D259" s="995"/>
      <c r="E259" s="995"/>
      <c r="F259" s="995"/>
      <c r="G259" s="996"/>
      <c r="H259" s="1013"/>
      <c r="I259" s="1013"/>
      <c r="J259" s="1013"/>
      <c r="K259" s="1013"/>
      <c r="L259" s="1013"/>
      <c r="M259" s="1013"/>
      <c r="N259" s="1013"/>
      <c r="O259" s="1013"/>
    </row>
    <row r="260" spans="2:15" x14ac:dyDescent="0.25">
      <c r="I260"/>
    </row>
    <row r="261" spans="2:15" x14ac:dyDescent="0.25">
      <c r="I261"/>
    </row>
    <row r="262" spans="2:15" x14ac:dyDescent="0.25">
      <c r="E262" s="33"/>
      <c r="F262" s="33"/>
      <c r="G262" s="33"/>
      <c r="H262" s="33"/>
      <c r="I262" s="33"/>
      <c r="J262" s="33"/>
      <c r="K262" s="33"/>
      <c r="L262" s="33"/>
      <c r="M262" s="33"/>
      <c r="N262" s="33"/>
    </row>
    <row r="263" spans="2:15" x14ac:dyDescent="0.25">
      <c r="I263"/>
    </row>
    <row r="264" spans="2:15" x14ac:dyDescent="0.25">
      <c r="I264"/>
    </row>
    <row r="265" spans="2:15" x14ac:dyDescent="0.25">
      <c r="I265"/>
    </row>
    <row r="266" spans="2:15" x14ac:dyDescent="0.25">
      <c r="I266"/>
    </row>
    <row r="267" spans="2:15" x14ac:dyDescent="0.25">
      <c r="I267"/>
    </row>
  </sheetData>
  <mergeCells count="48">
    <mergeCell ref="B144:E147"/>
    <mergeCell ref="F144:M147"/>
    <mergeCell ref="I170:I173"/>
    <mergeCell ref="B256:G259"/>
    <mergeCell ref="H256:O259"/>
    <mergeCell ref="H248:H249"/>
    <mergeCell ref="L248:L249"/>
    <mergeCell ref="M248:O248"/>
    <mergeCell ref="B248:B249"/>
    <mergeCell ref="C248:C249"/>
    <mergeCell ref="D248:D249"/>
    <mergeCell ref="E248:E249"/>
    <mergeCell ref="F248:F249"/>
    <mergeCell ref="I248:J249"/>
    <mergeCell ref="I250:J250"/>
    <mergeCell ref="I251:J251"/>
    <mergeCell ref="I252:J252"/>
    <mergeCell ref="B205:M205"/>
    <mergeCell ref="B216:M216"/>
    <mergeCell ref="B190:M190"/>
    <mergeCell ref="I253:J253"/>
    <mergeCell ref="K248:K249"/>
    <mergeCell ref="G248:G249"/>
    <mergeCell ref="B227:E230"/>
    <mergeCell ref="F227:M230"/>
    <mergeCell ref="B167:M167"/>
    <mergeCell ref="K165:M165"/>
    <mergeCell ref="B165:B166"/>
    <mergeCell ref="C165:C166"/>
    <mergeCell ref="D165:D166"/>
    <mergeCell ref="E165:E166"/>
    <mergeCell ref="F165:F166"/>
    <mergeCell ref="B178:M178"/>
    <mergeCell ref="B197:M197"/>
    <mergeCell ref="K4:M4"/>
    <mergeCell ref="B4:B5"/>
    <mergeCell ref="C4:C5"/>
    <mergeCell ref="D4:D5"/>
    <mergeCell ref="E4:E5"/>
    <mergeCell ref="F4:F5"/>
    <mergeCell ref="J4:J5"/>
    <mergeCell ref="G4:G5"/>
    <mergeCell ref="H4:H5"/>
    <mergeCell ref="I4:I5"/>
    <mergeCell ref="J165:J166"/>
    <mergeCell ref="G165:G166"/>
    <mergeCell ref="H165:H166"/>
    <mergeCell ref="I165:I166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Página &amp;P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2"/>
  <sheetViews>
    <sheetView zoomScaleNormal="100" workbookViewId="0">
      <selection activeCell="J28" sqref="J28"/>
    </sheetView>
  </sheetViews>
  <sheetFormatPr baseColWidth="10" defaultRowHeight="15" x14ac:dyDescent="0.25"/>
  <cols>
    <col min="2" max="2" width="12.28515625" customWidth="1"/>
    <col min="3" max="3" width="26.42578125" customWidth="1"/>
    <col min="4" max="4" width="10" customWidth="1"/>
    <col min="6" max="6" width="10.28515625" customWidth="1"/>
    <col min="7" max="7" width="20.5703125" customWidth="1"/>
    <col min="8" max="8" width="10.5703125" customWidth="1"/>
    <col min="9" max="9" width="12.42578125" style="12" customWidth="1"/>
    <col min="10" max="10" width="12.42578125" customWidth="1"/>
    <col min="11" max="11" width="8.28515625" customWidth="1"/>
    <col min="12" max="12" width="8" customWidth="1"/>
    <col min="13" max="13" width="7.5703125" customWidth="1"/>
  </cols>
  <sheetData>
    <row r="1" spans="14:15" x14ac:dyDescent="0.25">
      <c r="N1" s="227"/>
      <c r="O1" s="227"/>
    </row>
    <row r="2" spans="14:15" ht="14.45" customHeight="1" x14ac:dyDescent="0.25">
      <c r="N2" s="227"/>
      <c r="O2" s="227"/>
    </row>
    <row r="3" spans="14:15" ht="72" customHeight="1" x14ac:dyDescent="0.25">
      <c r="N3" s="227"/>
      <c r="O3" s="227"/>
    </row>
    <row r="4" spans="14:15" ht="14.45" customHeight="1" x14ac:dyDescent="0.25">
      <c r="N4" s="227"/>
      <c r="O4" s="227"/>
    </row>
    <row r="5" spans="14:15" s="238" customFormat="1" ht="19.149999999999999" customHeight="1" x14ac:dyDescent="0.2">
      <c r="N5" s="239"/>
      <c r="O5" s="239"/>
    </row>
    <row r="6" spans="14:15" x14ac:dyDescent="0.25">
      <c r="N6" s="240"/>
      <c r="O6" s="240"/>
    </row>
    <row r="7" spans="14:15" x14ac:dyDescent="0.25">
      <c r="N7" s="240"/>
      <c r="O7" s="240"/>
    </row>
    <row r="8" spans="14:15" x14ac:dyDescent="0.25">
      <c r="N8" s="240"/>
      <c r="O8" s="240"/>
    </row>
    <row r="9" spans="14:15" x14ac:dyDescent="0.25">
      <c r="N9" s="240"/>
      <c r="O9" s="240"/>
    </row>
    <row r="10" spans="14:15" x14ac:dyDescent="0.25">
      <c r="N10" s="240"/>
      <c r="O10" s="240"/>
    </row>
    <row r="11" spans="14:15" x14ac:dyDescent="0.25">
      <c r="N11" s="240"/>
      <c r="O11" s="240"/>
    </row>
    <row r="12" spans="14:15" x14ac:dyDescent="0.25">
      <c r="N12" s="240"/>
      <c r="O12" s="240"/>
    </row>
    <row r="13" spans="14:15" x14ac:dyDescent="0.25">
      <c r="N13" s="240"/>
      <c r="O13" s="240"/>
    </row>
    <row r="14" spans="14:15" x14ac:dyDescent="0.25">
      <c r="N14" s="240"/>
      <c r="O14" s="240"/>
    </row>
    <row r="15" spans="14:15" x14ac:dyDescent="0.25">
      <c r="N15" s="240"/>
      <c r="O15" s="240"/>
    </row>
    <row r="16" spans="14:15" x14ac:dyDescent="0.25">
      <c r="N16" s="240"/>
      <c r="O16" s="240"/>
    </row>
    <row r="17" spans="14:15" x14ac:dyDescent="0.25">
      <c r="N17" s="240"/>
      <c r="O17" s="240"/>
    </row>
    <row r="18" spans="14:15" x14ac:dyDescent="0.25">
      <c r="N18" s="240"/>
      <c r="O18" s="240"/>
    </row>
    <row r="19" spans="14:15" x14ac:dyDescent="0.25">
      <c r="N19" s="240"/>
      <c r="O19" s="240"/>
    </row>
    <row r="20" spans="14:15" x14ac:dyDescent="0.25">
      <c r="N20" s="240"/>
      <c r="O20" s="240"/>
    </row>
    <row r="21" spans="14:15" x14ac:dyDescent="0.25">
      <c r="N21" s="240"/>
      <c r="O21" s="240"/>
    </row>
    <row r="22" spans="14:15" x14ac:dyDescent="0.25">
      <c r="N22" s="240"/>
      <c r="O22" s="240"/>
    </row>
    <row r="23" spans="14:15" x14ac:dyDescent="0.25">
      <c r="N23" s="240"/>
      <c r="O23" s="240"/>
    </row>
    <row r="24" spans="14:15" x14ac:dyDescent="0.25">
      <c r="N24" s="240"/>
      <c r="O24" s="240"/>
    </row>
    <row r="25" spans="14:15" x14ac:dyDescent="0.25">
      <c r="N25" s="240"/>
      <c r="O25" s="240"/>
    </row>
    <row r="26" spans="14:15" x14ac:dyDescent="0.25">
      <c r="N26" s="240"/>
      <c r="O26" s="240"/>
    </row>
    <row r="27" spans="14:15" x14ac:dyDescent="0.25">
      <c r="N27" s="240"/>
      <c r="O27" s="240"/>
    </row>
    <row r="28" spans="14:15" x14ac:dyDescent="0.25">
      <c r="N28" s="240"/>
      <c r="O28" s="240"/>
    </row>
    <row r="29" spans="14:15" x14ac:dyDescent="0.25">
      <c r="N29" s="240"/>
      <c r="O29" s="240"/>
    </row>
    <row r="30" spans="14:15" x14ac:dyDescent="0.25">
      <c r="N30" s="240"/>
      <c r="O30" s="240"/>
    </row>
    <row r="31" spans="14:15" x14ac:dyDescent="0.25">
      <c r="N31" s="240"/>
      <c r="O31" s="240"/>
    </row>
    <row r="32" spans="14:15" x14ac:dyDescent="0.25">
      <c r="N32" s="240"/>
      <c r="O32" s="240"/>
    </row>
    <row r="33" spans="14:15" x14ac:dyDescent="0.25">
      <c r="N33" s="240"/>
      <c r="O33" s="240"/>
    </row>
    <row r="34" spans="14:15" x14ac:dyDescent="0.25">
      <c r="N34" s="240"/>
      <c r="O34" s="240"/>
    </row>
    <row r="39" spans="14:15" ht="15.75" customHeight="1" x14ac:dyDescent="0.25"/>
    <row r="40" spans="14:15" ht="15.75" customHeight="1" x14ac:dyDescent="0.25"/>
    <row r="41" spans="14:15" ht="15.75" customHeight="1" x14ac:dyDescent="0.25"/>
    <row r="42" spans="14:15" ht="15.75" customHeight="1" x14ac:dyDescent="0.25"/>
    <row r="43" spans="14:15" ht="15.75" customHeight="1" x14ac:dyDescent="0.25"/>
    <row r="44" spans="14:15" ht="15.75" customHeight="1" x14ac:dyDescent="0.25"/>
    <row r="45" spans="14:15" ht="15.75" customHeight="1" x14ac:dyDescent="0.25"/>
    <row r="46" spans="14:15" ht="15.75" customHeight="1" x14ac:dyDescent="0.25"/>
    <row r="47" spans="14:15" ht="15.75" customHeight="1" x14ac:dyDescent="0.25"/>
    <row r="48" spans="14:15" ht="15.75" customHeight="1" x14ac:dyDescent="0.25"/>
    <row r="49" ht="15.75" customHeight="1" x14ac:dyDescent="0.25"/>
    <row r="65" spans="2:13" x14ac:dyDescent="0.25">
      <c r="J65" s="31"/>
      <c r="K65" s="31"/>
      <c r="L65" s="31"/>
      <c r="M65" s="31"/>
    </row>
    <row r="69" spans="2:13" x14ac:dyDescent="0.25">
      <c r="J69" s="33"/>
      <c r="K69" s="33"/>
      <c r="L69" s="33"/>
      <c r="M69" s="33"/>
    </row>
    <row r="72" spans="2:13" x14ac:dyDescent="0.25">
      <c r="B72" s="10"/>
      <c r="C72" s="11"/>
      <c r="D72" s="11"/>
      <c r="E72" s="11"/>
      <c r="F72" s="11"/>
      <c r="G72" s="11"/>
      <c r="H72" s="11"/>
      <c r="I72" s="254"/>
      <c r="M72" s="13"/>
    </row>
  </sheetData>
  <pageMargins left="0.7" right="0.7" top="0.75" bottom="0.75" header="0.3" footer="0.3"/>
  <pageSetup paperSize="5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6:P225"/>
  <sheetViews>
    <sheetView zoomScale="110" zoomScaleNormal="110" workbookViewId="0">
      <selection activeCell="N8" sqref="N8"/>
    </sheetView>
  </sheetViews>
  <sheetFormatPr baseColWidth="10" defaultColWidth="11.42578125" defaultRowHeight="15" x14ac:dyDescent="0.25"/>
  <cols>
    <col min="1" max="1" width="12.85546875" style="410" customWidth="1"/>
    <col min="2" max="2" width="39.140625" style="411" customWidth="1"/>
    <col min="3" max="3" width="14.5703125" style="410" customWidth="1"/>
    <col min="4" max="4" width="10.85546875" style="410" customWidth="1"/>
    <col min="5" max="5" width="9.42578125" style="410" customWidth="1"/>
    <col min="6" max="6" width="7.5703125" style="410" customWidth="1"/>
    <col min="7" max="7" width="8.7109375" style="410" customWidth="1"/>
    <col min="8" max="8" width="11.42578125" style="410"/>
    <col min="9" max="9" width="16" style="410" customWidth="1"/>
    <col min="10" max="10" width="7.85546875" style="409" customWidth="1"/>
    <col min="11" max="11" width="10.28515625" style="409" customWidth="1"/>
    <col min="12" max="12" width="6.7109375" style="409" customWidth="1"/>
    <col min="13" max="13" width="11.42578125" style="409"/>
    <col min="14" max="14" width="15" style="409" customWidth="1"/>
    <col min="15" max="16384" width="11.42578125" style="409"/>
  </cols>
  <sheetData>
    <row r="6" spans="1:15" x14ac:dyDescent="0.25">
      <c r="N6" s="676" t="s">
        <v>1845</v>
      </c>
      <c r="O6" s="647"/>
    </row>
    <row r="7" spans="1:15" x14ac:dyDescent="0.25">
      <c r="N7" s="649">
        <f>H57+H147+H215</f>
        <v>120623</v>
      </c>
      <c r="O7" s="648"/>
    </row>
    <row r="8" spans="1:15" ht="15.75" thickBot="1" x14ac:dyDescent="0.3"/>
    <row r="9" spans="1:15" ht="10.5" customHeight="1" thickTop="1" thickBot="1" x14ac:dyDescent="0.3">
      <c r="A9" s="1014" t="s">
        <v>1583</v>
      </c>
      <c r="B9" s="432" t="s">
        <v>35</v>
      </c>
      <c r="C9" s="1016" t="s">
        <v>6</v>
      </c>
      <c r="D9" s="1016" t="s">
        <v>3</v>
      </c>
      <c r="E9" s="1016" t="s">
        <v>4</v>
      </c>
      <c r="F9" s="1016" t="s">
        <v>7</v>
      </c>
      <c r="G9" s="1016" t="s">
        <v>36</v>
      </c>
      <c r="H9" s="1016" t="s">
        <v>75</v>
      </c>
      <c r="I9" s="1016" t="s">
        <v>76</v>
      </c>
      <c r="J9" s="1293" t="s">
        <v>38</v>
      </c>
      <c r="K9" s="1290"/>
      <c r="L9" s="1294"/>
    </row>
    <row r="10" spans="1:15" ht="32.450000000000003" customHeight="1" x14ac:dyDescent="0.25">
      <c r="A10" s="1015"/>
      <c r="B10" s="430"/>
      <c r="C10" s="1286"/>
      <c r="D10" s="1017"/>
      <c r="E10" s="1017"/>
      <c r="F10" s="1017"/>
      <c r="G10" s="1017"/>
      <c r="H10" s="1017"/>
      <c r="I10" s="1017"/>
      <c r="J10" s="16" t="s">
        <v>39</v>
      </c>
      <c r="K10" s="16" t="s">
        <v>40</v>
      </c>
      <c r="L10" s="16" t="s">
        <v>41</v>
      </c>
    </row>
    <row r="11" spans="1:15" ht="18.75" customHeight="1" x14ac:dyDescent="0.25">
      <c r="A11" s="1291"/>
      <c r="B11" s="1292"/>
      <c r="C11" s="1292"/>
      <c r="D11" s="1292"/>
      <c r="E11" s="1292"/>
      <c r="F11" s="1292"/>
      <c r="G11" s="1292"/>
      <c r="H11" s="1292"/>
      <c r="I11" s="1292"/>
      <c r="J11" s="1292"/>
      <c r="K11" s="1292"/>
      <c r="L11" s="1292"/>
    </row>
    <row r="12" spans="1:15" ht="10.5" customHeight="1" x14ac:dyDescent="0.25">
      <c r="A12" s="417" t="s">
        <v>49</v>
      </c>
      <c r="B12" s="424" t="s">
        <v>1582</v>
      </c>
      <c r="C12" s="418" t="s">
        <v>66</v>
      </c>
      <c r="D12" s="418" t="s">
        <v>45</v>
      </c>
      <c r="E12" s="418" t="s">
        <v>45</v>
      </c>
      <c r="F12" s="417" t="s">
        <v>46</v>
      </c>
      <c r="G12" s="417" t="s">
        <v>46</v>
      </c>
      <c r="H12" s="422">
        <v>3000</v>
      </c>
      <c r="I12" s="120" t="s">
        <v>48</v>
      </c>
      <c r="J12" s="456"/>
      <c r="K12" s="417" t="s">
        <v>21</v>
      </c>
      <c r="L12" s="417"/>
    </row>
    <row r="13" spans="1:15" ht="10.5" customHeight="1" x14ac:dyDescent="0.25">
      <c r="A13" s="417" t="s">
        <v>1475</v>
      </c>
      <c r="B13" s="424" t="s">
        <v>1581</v>
      </c>
      <c r="C13" s="418" t="s">
        <v>66</v>
      </c>
      <c r="D13" s="418" t="s">
        <v>45</v>
      </c>
      <c r="E13" s="418" t="s">
        <v>45</v>
      </c>
      <c r="F13" s="417" t="s">
        <v>46</v>
      </c>
      <c r="G13" s="417" t="s">
        <v>46</v>
      </c>
      <c r="H13" s="422">
        <v>3900</v>
      </c>
      <c r="I13" s="120" t="s">
        <v>48</v>
      </c>
      <c r="J13" s="456"/>
      <c r="K13" s="417" t="s">
        <v>21</v>
      </c>
      <c r="L13" s="417"/>
    </row>
    <row r="14" spans="1:15" s="458" customFormat="1" ht="10.5" customHeight="1" x14ac:dyDescent="0.2">
      <c r="A14" s="417" t="s">
        <v>42</v>
      </c>
      <c r="B14" s="418" t="s">
        <v>1489</v>
      </c>
      <c r="C14" s="418" t="s">
        <v>19</v>
      </c>
      <c r="D14" s="418" t="s">
        <v>225</v>
      </c>
      <c r="E14" s="418" t="s">
        <v>45</v>
      </c>
      <c r="F14" s="417" t="s">
        <v>46</v>
      </c>
      <c r="G14" s="417" t="s">
        <v>46</v>
      </c>
      <c r="H14" s="422">
        <v>6250</v>
      </c>
      <c r="I14" s="120" t="s">
        <v>48</v>
      </c>
      <c r="J14" s="456"/>
      <c r="K14" s="417" t="s">
        <v>949</v>
      </c>
      <c r="L14" s="417"/>
    </row>
    <row r="15" spans="1:15" s="458" customFormat="1" ht="10.5" customHeight="1" x14ac:dyDescent="0.2">
      <c r="A15" s="417" t="s">
        <v>42</v>
      </c>
      <c r="B15" s="424" t="s">
        <v>1580</v>
      </c>
      <c r="C15" s="424" t="s">
        <v>63</v>
      </c>
      <c r="D15" s="418" t="s">
        <v>45</v>
      </c>
      <c r="E15" s="418" t="s">
        <v>45</v>
      </c>
      <c r="F15" s="417" t="s">
        <v>46</v>
      </c>
      <c r="G15" s="417" t="s">
        <v>46</v>
      </c>
      <c r="H15" s="422">
        <v>4500</v>
      </c>
      <c r="I15" s="120" t="s">
        <v>48</v>
      </c>
      <c r="J15" s="456"/>
      <c r="K15" s="417" t="s">
        <v>949</v>
      </c>
      <c r="L15" s="417"/>
    </row>
    <row r="16" spans="1:15" s="457" customFormat="1" ht="10.5" customHeight="1" x14ac:dyDescent="0.2">
      <c r="A16" s="417" t="s">
        <v>42</v>
      </c>
      <c r="B16" s="424" t="s">
        <v>1579</v>
      </c>
      <c r="C16" s="418" t="s">
        <v>19</v>
      </c>
      <c r="D16" s="418" t="s">
        <v>45</v>
      </c>
      <c r="E16" s="418" t="s">
        <v>45</v>
      </c>
      <c r="F16" s="417" t="s">
        <v>46</v>
      </c>
      <c r="G16" s="417" t="s">
        <v>46</v>
      </c>
      <c r="H16" s="422">
        <v>20000</v>
      </c>
      <c r="I16" s="120" t="s">
        <v>48</v>
      </c>
      <c r="J16" s="456"/>
      <c r="K16" s="417" t="s">
        <v>949</v>
      </c>
      <c r="L16" s="417"/>
    </row>
    <row r="17" spans="1:12" s="415" customFormat="1" ht="10.5" customHeight="1" x14ac:dyDescent="0.2">
      <c r="A17" s="417" t="s">
        <v>42</v>
      </c>
      <c r="B17" s="418" t="s">
        <v>1578</v>
      </c>
      <c r="C17" s="418" t="s">
        <v>19</v>
      </c>
      <c r="D17" s="418" t="s">
        <v>45</v>
      </c>
      <c r="E17" s="418" t="s">
        <v>45</v>
      </c>
      <c r="F17" s="417" t="s">
        <v>46</v>
      </c>
      <c r="G17" s="417" t="s">
        <v>46</v>
      </c>
      <c r="H17" s="422">
        <v>4425</v>
      </c>
      <c r="I17" s="120" t="s">
        <v>48</v>
      </c>
      <c r="J17" s="456"/>
      <c r="K17" s="417" t="s">
        <v>949</v>
      </c>
      <c r="L17" s="417"/>
    </row>
    <row r="18" spans="1:12" s="415" customFormat="1" ht="10.5" customHeight="1" x14ac:dyDescent="0.2">
      <c r="A18" s="417" t="s">
        <v>42</v>
      </c>
      <c r="B18" s="424" t="s">
        <v>1577</v>
      </c>
      <c r="C18" s="418" t="s">
        <v>19</v>
      </c>
      <c r="D18" s="418" t="s">
        <v>45</v>
      </c>
      <c r="E18" s="418" t="s">
        <v>45</v>
      </c>
      <c r="F18" s="417" t="s">
        <v>46</v>
      </c>
      <c r="G18" s="417" t="s">
        <v>46</v>
      </c>
      <c r="H18" s="422">
        <v>4300</v>
      </c>
      <c r="I18" s="120" t="s">
        <v>48</v>
      </c>
      <c r="J18" s="456"/>
      <c r="K18" s="417" t="s">
        <v>949</v>
      </c>
      <c r="L18" s="417"/>
    </row>
    <row r="19" spans="1:12" s="415" customFormat="1" ht="10.5" customHeight="1" x14ac:dyDescent="0.2">
      <c r="A19" s="417" t="s">
        <v>42</v>
      </c>
      <c r="B19" s="424" t="s">
        <v>1576</v>
      </c>
      <c r="C19" s="418" t="s">
        <v>19</v>
      </c>
      <c r="D19" s="418" t="s">
        <v>45</v>
      </c>
      <c r="E19" s="418" t="s">
        <v>45</v>
      </c>
      <c r="F19" s="417" t="s">
        <v>46</v>
      </c>
      <c r="G19" s="417" t="s">
        <v>46</v>
      </c>
      <c r="H19" s="422">
        <v>1200</v>
      </c>
      <c r="I19" s="120" t="s">
        <v>48</v>
      </c>
      <c r="J19" s="456"/>
      <c r="K19" s="417" t="s">
        <v>949</v>
      </c>
      <c r="L19" s="417"/>
    </row>
    <row r="20" spans="1:12" s="415" customFormat="1" ht="10.5" customHeight="1" x14ac:dyDescent="0.2">
      <c r="A20" s="417" t="s">
        <v>42</v>
      </c>
      <c r="B20" s="418" t="s">
        <v>1575</v>
      </c>
      <c r="C20" s="418" t="s">
        <v>212</v>
      </c>
      <c r="D20" s="418" t="s">
        <v>45</v>
      </c>
      <c r="E20" s="418" t="s">
        <v>45</v>
      </c>
      <c r="F20" s="417" t="s">
        <v>46</v>
      </c>
      <c r="G20" s="417" t="s">
        <v>46</v>
      </c>
      <c r="H20" s="422">
        <v>100</v>
      </c>
      <c r="I20" s="120" t="s">
        <v>48</v>
      </c>
      <c r="J20" s="456"/>
      <c r="K20" s="417"/>
      <c r="L20" s="417" t="s">
        <v>21</v>
      </c>
    </row>
    <row r="21" spans="1:12" s="415" customFormat="1" ht="10.5" customHeight="1" x14ac:dyDescent="0.2">
      <c r="A21" s="417" t="s">
        <v>49</v>
      </c>
      <c r="B21" s="418" t="s">
        <v>1483</v>
      </c>
      <c r="C21" s="418" t="s">
        <v>810</v>
      </c>
      <c r="D21" s="418" t="s">
        <v>45</v>
      </c>
      <c r="E21" s="418" t="s">
        <v>45</v>
      </c>
      <c r="F21" s="417" t="s">
        <v>46</v>
      </c>
      <c r="G21" s="417" t="s">
        <v>46</v>
      </c>
      <c r="H21" s="422">
        <v>1640</v>
      </c>
      <c r="I21" s="120" t="s">
        <v>48</v>
      </c>
      <c r="J21" s="456"/>
      <c r="K21" s="417" t="s">
        <v>949</v>
      </c>
      <c r="L21" s="417"/>
    </row>
    <row r="22" spans="1:12" s="415" customFormat="1" ht="10.5" customHeight="1" x14ac:dyDescent="0.2">
      <c r="A22" s="417" t="s">
        <v>54</v>
      </c>
      <c r="B22" s="418" t="s">
        <v>1574</v>
      </c>
      <c r="C22" s="418" t="s">
        <v>763</v>
      </c>
      <c r="D22" s="418" t="s">
        <v>45</v>
      </c>
      <c r="E22" s="418" t="s">
        <v>45</v>
      </c>
      <c r="F22" s="417" t="s">
        <v>46</v>
      </c>
      <c r="G22" s="417" t="s">
        <v>46</v>
      </c>
      <c r="H22" s="422">
        <v>60</v>
      </c>
      <c r="I22" s="120" t="s">
        <v>48</v>
      </c>
      <c r="J22" s="456"/>
      <c r="K22" s="417" t="s">
        <v>949</v>
      </c>
      <c r="L22" s="417"/>
    </row>
    <row r="23" spans="1:12" s="415" customFormat="1" ht="10.5" customHeight="1" x14ac:dyDescent="0.2">
      <c r="A23" s="417" t="s">
        <v>54</v>
      </c>
      <c r="B23" s="418" t="s">
        <v>1573</v>
      </c>
      <c r="C23" s="424" t="s">
        <v>716</v>
      </c>
      <c r="D23" s="418" t="s">
        <v>45</v>
      </c>
      <c r="E23" s="418" t="s">
        <v>45</v>
      </c>
      <c r="F23" s="417" t="s">
        <v>46</v>
      </c>
      <c r="G23" s="417" t="s">
        <v>46</v>
      </c>
      <c r="H23" s="422">
        <v>45</v>
      </c>
      <c r="I23" s="120" t="s">
        <v>48</v>
      </c>
      <c r="J23" s="456"/>
      <c r="K23" s="417" t="s">
        <v>949</v>
      </c>
      <c r="L23" s="417"/>
    </row>
    <row r="24" spans="1:12" s="415" customFormat="1" ht="10.5" customHeight="1" x14ac:dyDescent="0.2">
      <c r="A24" s="417" t="s">
        <v>493</v>
      </c>
      <c r="B24" s="418" t="s">
        <v>1466</v>
      </c>
      <c r="C24" s="418" t="s">
        <v>1555</v>
      </c>
      <c r="D24" s="418" t="s">
        <v>45</v>
      </c>
      <c r="E24" s="418" t="s">
        <v>45</v>
      </c>
      <c r="F24" s="417" t="s">
        <v>46</v>
      </c>
      <c r="G24" s="417" t="s">
        <v>46</v>
      </c>
      <c r="H24" s="422">
        <v>50</v>
      </c>
      <c r="I24" s="120" t="s">
        <v>48</v>
      </c>
      <c r="J24" s="456"/>
      <c r="K24" s="417" t="s">
        <v>949</v>
      </c>
      <c r="L24" s="417"/>
    </row>
    <row r="25" spans="1:12" s="415" customFormat="1" ht="10.5" customHeight="1" x14ac:dyDescent="0.2">
      <c r="A25" s="417" t="s">
        <v>42</v>
      </c>
      <c r="B25" s="418" t="s">
        <v>1444</v>
      </c>
      <c r="C25" s="418" t="s">
        <v>115</v>
      </c>
      <c r="D25" s="418" t="s">
        <v>45</v>
      </c>
      <c r="E25" s="418" t="s">
        <v>45</v>
      </c>
      <c r="F25" s="417" t="s">
        <v>46</v>
      </c>
      <c r="G25" s="417" t="s">
        <v>46</v>
      </c>
      <c r="H25" s="422">
        <v>20</v>
      </c>
      <c r="I25" s="120" t="s">
        <v>48</v>
      </c>
      <c r="J25" s="456"/>
      <c r="K25" s="417" t="s">
        <v>949</v>
      </c>
      <c r="L25" s="417"/>
    </row>
    <row r="26" spans="1:12" s="415" customFormat="1" ht="10.5" customHeight="1" x14ac:dyDescent="0.2">
      <c r="A26" s="417" t="s">
        <v>49</v>
      </c>
      <c r="B26" s="418" t="s">
        <v>1572</v>
      </c>
      <c r="C26" s="424" t="s">
        <v>63</v>
      </c>
      <c r="D26" s="418" t="s">
        <v>45</v>
      </c>
      <c r="E26" s="418" t="s">
        <v>45</v>
      </c>
      <c r="F26" s="417" t="s">
        <v>46</v>
      </c>
      <c r="G26" s="417" t="s">
        <v>46</v>
      </c>
      <c r="H26" s="422">
        <v>40</v>
      </c>
      <c r="I26" s="120" t="s">
        <v>48</v>
      </c>
      <c r="J26" s="456"/>
      <c r="K26" s="417" t="s">
        <v>949</v>
      </c>
      <c r="L26" s="417"/>
    </row>
    <row r="27" spans="1:12" s="415" customFormat="1" ht="10.5" customHeight="1" x14ac:dyDescent="0.2">
      <c r="A27" s="417" t="s">
        <v>49</v>
      </c>
      <c r="B27" s="418" t="s">
        <v>1571</v>
      </c>
      <c r="C27" s="418" t="s">
        <v>63</v>
      </c>
      <c r="D27" s="418" t="s">
        <v>45</v>
      </c>
      <c r="E27" s="418" t="s">
        <v>45</v>
      </c>
      <c r="F27" s="417" t="s">
        <v>46</v>
      </c>
      <c r="G27" s="417" t="s">
        <v>46</v>
      </c>
      <c r="H27" s="422">
        <v>40</v>
      </c>
      <c r="I27" s="120" t="s">
        <v>48</v>
      </c>
      <c r="J27" s="456"/>
      <c r="K27" s="417" t="s">
        <v>949</v>
      </c>
      <c r="L27" s="417"/>
    </row>
    <row r="28" spans="1:12" s="415" customFormat="1" ht="10.5" customHeight="1" x14ac:dyDescent="0.2">
      <c r="A28" s="417" t="s">
        <v>49</v>
      </c>
      <c r="B28" s="418" t="s">
        <v>1570</v>
      </c>
      <c r="C28" s="418" t="s">
        <v>63</v>
      </c>
      <c r="D28" s="418" t="s">
        <v>45</v>
      </c>
      <c r="E28" s="418" t="s">
        <v>45</v>
      </c>
      <c r="F28" s="417" t="s">
        <v>46</v>
      </c>
      <c r="G28" s="417" t="s">
        <v>46</v>
      </c>
      <c r="H28" s="422">
        <v>120</v>
      </c>
      <c r="I28" s="120" t="s">
        <v>48</v>
      </c>
      <c r="J28" s="456"/>
      <c r="K28" s="417" t="s">
        <v>949</v>
      </c>
      <c r="L28" s="417"/>
    </row>
    <row r="29" spans="1:12" s="415" customFormat="1" ht="10.5" customHeight="1" x14ac:dyDescent="0.2">
      <c r="A29" s="417" t="s">
        <v>49</v>
      </c>
      <c r="B29" s="418" t="s">
        <v>1481</v>
      </c>
      <c r="C29" s="418" t="s">
        <v>63</v>
      </c>
      <c r="D29" s="418" t="s">
        <v>45</v>
      </c>
      <c r="E29" s="418" t="s">
        <v>45</v>
      </c>
      <c r="F29" s="417" t="s">
        <v>46</v>
      </c>
      <c r="G29" s="417" t="s">
        <v>46</v>
      </c>
      <c r="H29" s="422">
        <v>45</v>
      </c>
      <c r="I29" s="120" t="s">
        <v>48</v>
      </c>
      <c r="J29" s="456"/>
      <c r="K29" s="417" t="s">
        <v>949</v>
      </c>
      <c r="L29" s="417"/>
    </row>
    <row r="30" spans="1:12" s="415" customFormat="1" ht="10.5" customHeight="1" x14ac:dyDescent="0.2">
      <c r="A30" s="417" t="s">
        <v>363</v>
      </c>
      <c r="B30" s="418" t="s">
        <v>1569</v>
      </c>
      <c r="C30" s="418" t="s">
        <v>1555</v>
      </c>
      <c r="D30" s="418" t="s">
        <v>45</v>
      </c>
      <c r="E30" s="418" t="s">
        <v>45</v>
      </c>
      <c r="F30" s="417" t="s">
        <v>46</v>
      </c>
      <c r="G30" s="417" t="s">
        <v>46</v>
      </c>
      <c r="H30" s="422">
        <v>70</v>
      </c>
      <c r="I30" s="120" t="s">
        <v>48</v>
      </c>
      <c r="J30" s="456"/>
      <c r="K30" s="417" t="s">
        <v>949</v>
      </c>
      <c r="L30" s="417"/>
    </row>
    <row r="31" spans="1:12" s="415" customFormat="1" ht="10.5" customHeight="1" x14ac:dyDescent="0.2">
      <c r="A31" s="417" t="s">
        <v>712</v>
      </c>
      <c r="B31" s="418" t="s">
        <v>1568</v>
      </c>
      <c r="C31" s="418" t="s">
        <v>1555</v>
      </c>
      <c r="D31" s="418" t="s">
        <v>45</v>
      </c>
      <c r="E31" s="418" t="s">
        <v>45</v>
      </c>
      <c r="F31" s="417" t="s">
        <v>46</v>
      </c>
      <c r="G31" s="417" t="s">
        <v>46</v>
      </c>
      <c r="H31" s="422">
        <v>60</v>
      </c>
      <c r="I31" s="120" t="s">
        <v>48</v>
      </c>
      <c r="J31" s="456"/>
      <c r="K31" s="417" t="s">
        <v>949</v>
      </c>
      <c r="L31" s="417"/>
    </row>
    <row r="32" spans="1:12" s="415" customFormat="1" ht="10.5" customHeight="1" x14ac:dyDescent="0.2">
      <c r="A32" s="417" t="s">
        <v>42</v>
      </c>
      <c r="B32" s="424" t="s">
        <v>1567</v>
      </c>
      <c r="C32" s="418" t="s">
        <v>1555</v>
      </c>
      <c r="D32" s="418" t="s">
        <v>45</v>
      </c>
      <c r="E32" s="418" t="s">
        <v>45</v>
      </c>
      <c r="F32" s="417" t="s">
        <v>46</v>
      </c>
      <c r="G32" s="417" t="s">
        <v>46</v>
      </c>
      <c r="H32" s="422">
        <v>20</v>
      </c>
      <c r="I32" s="120" t="s">
        <v>48</v>
      </c>
      <c r="J32" s="456"/>
      <c r="K32" s="417" t="s">
        <v>21</v>
      </c>
      <c r="L32" s="417"/>
    </row>
    <row r="33" spans="1:15" s="415" customFormat="1" ht="10.5" customHeight="1" x14ac:dyDescent="0.2">
      <c r="A33" s="417" t="s">
        <v>42</v>
      </c>
      <c r="B33" s="418" t="s">
        <v>1566</v>
      </c>
      <c r="C33" s="418" t="s">
        <v>66</v>
      </c>
      <c r="D33" s="418" t="s">
        <v>45</v>
      </c>
      <c r="E33" s="418" t="s">
        <v>45</v>
      </c>
      <c r="F33" s="417" t="s">
        <v>46</v>
      </c>
      <c r="G33" s="417" t="s">
        <v>46</v>
      </c>
      <c r="H33" s="422">
        <v>20</v>
      </c>
      <c r="I33" s="120" t="s">
        <v>48</v>
      </c>
      <c r="J33" s="456"/>
      <c r="K33" s="417" t="s">
        <v>21</v>
      </c>
      <c r="L33" s="417"/>
    </row>
    <row r="34" spans="1:15" s="415" customFormat="1" ht="10.5" customHeight="1" x14ac:dyDescent="0.2">
      <c r="A34" s="417" t="s">
        <v>238</v>
      </c>
      <c r="B34" s="418" t="s">
        <v>1565</v>
      </c>
      <c r="C34" s="418" t="s">
        <v>810</v>
      </c>
      <c r="D34" s="418" t="s">
        <v>45</v>
      </c>
      <c r="E34" s="418" t="s">
        <v>45</v>
      </c>
      <c r="F34" s="417" t="s">
        <v>46</v>
      </c>
      <c r="G34" s="417" t="s">
        <v>46</v>
      </c>
      <c r="H34" s="422">
        <v>45</v>
      </c>
      <c r="I34" s="120" t="s">
        <v>48</v>
      </c>
      <c r="J34" s="456"/>
      <c r="K34" s="417" t="s">
        <v>949</v>
      </c>
      <c r="L34" s="417"/>
    </row>
    <row r="35" spans="1:15" s="415" customFormat="1" ht="10.5" customHeight="1" x14ac:dyDescent="0.2">
      <c r="A35" s="417" t="s">
        <v>238</v>
      </c>
      <c r="B35" s="418" t="s">
        <v>1564</v>
      </c>
      <c r="C35" s="418" t="s">
        <v>810</v>
      </c>
      <c r="D35" s="418" t="s">
        <v>45</v>
      </c>
      <c r="E35" s="418" t="s">
        <v>45</v>
      </c>
      <c r="F35" s="417" t="s">
        <v>46</v>
      </c>
      <c r="G35" s="417" t="s">
        <v>46</v>
      </c>
      <c r="H35" s="422">
        <v>45</v>
      </c>
      <c r="I35" s="120" t="s">
        <v>48</v>
      </c>
      <c r="J35" s="456"/>
      <c r="K35" s="417" t="s">
        <v>949</v>
      </c>
      <c r="L35" s="417"/>
    </row>
    <row r="36" spans="1:15" s="415" customFormat="1" ht="10.5" customHeight="1" x14ac:dyDescent="0.2">
      <c r="A36" s="417" t="s">
        <v>713</v>
      </c>
      <c r="B36" s="424" t="s">
        <v>1563</v>
      </c>
      <c r="C36" s="418" t="s">
        <v>810</v>
      </c>
      <c r="D36" s="418" t="s">
        <v>45</v>
      </c>
      <c r="E36" s="418" t="s">
        <v>45</v>
      </c>
      <c r="F36" s="417" t="s">
        <v>46</v>
      </c>
      <c r="G36" s="417" t="s">
        <v>46</v>
      </c>
      <c r="H36" s="422">
        <v>100</v>
      </c>
      <c r="I36" s="120" t="s">
        <v>48</v>
      </c>
      <c r="J36" s="456"/>
      <c r="K36" s="417" t="s">
        <v>21</v>
      </c>
      <c r="L36" s="417"/>
    </row>
    <row r="37" spans="1:15" s="415" customFormat="1" ht="10.5" customHeight="1" x14ac:dyDescent="0.2">
      <c r="A37" s="417" t="s">
        <v>1562</v>
      </c>
      <c r="B37" s="418" t="s">
        <v>1561</v>
      </c>
      <c r="C37" s="418" t="s">
        <v>810</v>
      </c>
      <c r="D37" s="418" t="s">
        <v>45</v>
      </c>
      <c r="E37" s="418" t="s">
        <v>45</v>
      </c>
      <c r="F37" s="417" t="s">
        <v>46</v>
      </c>
      <c r="G37" s="417" t="s">
        <v>46</v>
      </c>
      <c r="H37" s="422">
        <v>96</v>
      </c>
      <c r="I37" s="120" t="s">
        <v>48</v>
      </c>
      <c r="J37" s="456"/>
      <c r="K37" s="417" t="s">
        <v>949</v>
      </c>
      <c r="L37" s="417"/>
      <c r="O37" s="442"/>
    </row>
    <row r="38" spans="1:15" s="415" customFormat="1" ht="10.5" customHeight="1" x14ac:dyDescent="0.2">
      <c r="A38" s="417" t="s">
        <v>293</v>
      </c>
      <c r="B38" s="424" t="s">
        <v>1560</v>
      </c>
      <c r="C38" s="418" t="s">
        <v>1555</v>
      </c>
      <c r="D38" s="418" t="s">
        <v>45</v>
      </c>
      <c r="E38" s="418" t="s">
        <v>45</v>
      </c>
      <c r="F38" s="417" t="s">
        <v>46</v>
      </c>
      <c r="G38" s="417" t="s">
        <v>46</v>
      </c>
      <c r="H38" s="422">
        <v>40</v>
      </c>
      <c r="I38" s="120" t="s">
        <v>48</v>
      </c>
      <c r="J38" s="456"/>
      <c r="K38" s="417" t="s">
        <v>949</v>
      </c>
      <c r="L38" s="417"/>
    </row>
    <row r="39" spans="1:15" s="415" customFormat="1" ht="10.5" customHeight="1" x14ac:dyDescent="0.2">
      <c r="A39" s="417" t="s">
        <v>712</v>
      </c>
      <c r="B39" s="418" t="s">
        <v>1559</v>
      </c>
      <c r="C39" s="418" t="s">
        <v>66</v>
      </c>
      <c r="D39" s="418" t="s">
        <v>45</v>
      </c>
      <c r="E39" s="418" t="s">
        <v>45</v>
      </c>
      <c r="F39" s="417" t="s">
        <v>46</v>
      </c>
      <c r="G39" s="417" t="s">
        <v>46</v>
      </c>
      <c r="H39" s="422">
        <v>30</v>
      </c>
      <c r="I39" s="120" t="s">
        <v>48</v>
      </c>
      <c r="J39" s="456"/>
      <c r="K39" s="417" t="s">
        <v>949</v>
      </c>
      <c r="L39" s="417"/>
    </row>
    <row r="40" spans="1:15" s="415" customFormat="1" ht="10.5" customHeight="1" x14ac:dyDescent="0.2">
      <c r="A40" s="417" t="s">
        <v>493</v>
      </c>
      <c r="B40" s="424" t="s">
        <v>1558</v>
      </c>
      <c r="C40" s="418" t="s">
        <v>1555</v>
      </c>
      <c r="D40" s="418" t="s">
        <v>45</v>
      </c>
      <c r="E40" s="418" t="s">
        <v>45</v>
      </c>
      <c r="F40" s="417" t="s">
        <v>46</v>
      </c>
      <c r="G40" s="417" t="s">
        <v>46</v>
      </c>
      <c r="H40" s="422">
        <v>55</v>
      </c>
      <c r="I40" s="120" t="s">
        <v>48</v>
      </c>
      <c r="J40" s="456"/>
      <c r="K40" s="417" t="s">
        <v>949</v>
      </c>
      <c r="L40" s="417"/>
    </row>
    <row r="41" spans="1:15" s="415" customFormat="1" ht="10.5" customHeight="1" x14ac:dyDescent="0.2">
      <c r="A41" s="417" t="s">
        <v>1145</v>
      </c>
      <c r="B41" s="424" t="s">
        <v>1557</v>
      </c>
      <c r="C41" s="418" t="s">
        <v>1555</v>
      </c>
      <c r="D41" s="418" t="s">
        <v>45</v>
      </c>
      <c r="E41" s="418" t="s">
        <v>45</v>
      </c>
      <c r="F41" s="417" t="s">
        <v>46</v>
      </c>
      <c r="G41" s="417" t="s">
        <v>46</v>
      </c>
      <c r="H41" s="422">
        <v>65</v>
      </c>
      <c r="I41" s="120" t="s">
        <v>48</v>
      </c>
      <c r="J41" s="456"/>
      <c r="K41" s="417" t="s">
        <v>949</v>
      </c>
      <c r="L41" s="417"/>
    </row>
    <row r="42" spans="1:15" s="415" customFormat="1" ht="10.5" customHeight="1" x14ac:dyDescent="0.2">
      <c r="A42" s="417" t="s">
        <v>1475</v>
      </c>
      <c r="B42" s="424" t="s">
        <v>1556</v>
      </c>
      <c r="C42" s="418" t="s">
        <v>1555</v>
      </c>
      <c r="D42" s="418" t="s">
        <v>45</v>
      </c>
      <c r="E42" s="418" t="s">
        <v>45</v>
      </c>
      <c r="F42" s="417" t="s">
        <v>46</v>
      </c>
      <c r="G42" s="417" t="s">
        <v>46</v>
      </c>
      <c r="H42" s="422">
        <v>75</v>
      </c>
      <c r="I42" s="120" t="s">
        <v>48</v>
      </c>
      <c r="J42" s="456"/>
      <c r="K42" s="417" t="s">
        <v>21</v>
      </c>
      <c r="L42" s="417"/>
    </row>
    <row r="43" spans="1:15" s="415" customFormat="1" ht="10.5" customHeight="1" x14ac:dyDescent="0.2">
      <c r="A43" s="417" t="s">
        <v>1499</v>
      </c>
      <c r="B43" s="418" t="s">
        <v>1484</v>
      </c>
      <c r="C43" s="418" t="s">
        <v>1555</v>
      </c>
      <c r="D43" s="418" t="s">
        <v>45</v>
      </c>
      <c r="E43" s="418" t="s">
        <v>45</v>
      </c>
      <c r="F43" s="417" t="s">
        <v>46</v>
      </c>
      <c r="G43" s="417" t="s">
        <v>46</v>
      </c>
      <c r="H43" s="422">
        <v>115</v>
      </c>
      <c r="I43" s="120" t="s">
        <v>48</v>
      </c>
      <c r="J43" s="456"/>
      <c r="K43" s="417" t="s">
        <v>21</v>
      </c>
      <c r="L43" s="417"/>
    </row>
    <row r="44" spans="1:15" s="415" customFormat="1" ht="10.5" customHeight="1" x14ac:dyDescent="0.2">
      <c r="A44" s="417" t="s">
        <v>712</v>
      </c>
      <c r="B44" s="418" t="s">
        <v>1484</v>
      </c>
      <c r="C44" s="424" t="s">
        <v>720</v>
      </c>
      <c r="D44" s="418" t="s">
        <v>45</v>
      </c>
      <c r="E44" s="418" t="s">
        <v>45</v>
      </c>
      <c r="F44" s="417" t="s">
        <v>46</v>
      </c>
      <c r="G44" s="417" t="s">
        <v>46</v>
      </c>
      <c r="H44" s="422">
        <v>45</v>
      </c>
      <c r="I44" s="120" t="s">
        <v>48</v>
      </c>
      <c r="J44" s="456"/>
      <c r="K44" s="417" t="s">
        <v>949</v>
      </c>
      <c r="L44" s="417"/>
    </row>
    <row r="45" spans="1:15" s="415" customFormat="1" ht="10.5" customHeight="1" x14ac:dyDescent="0.2">
      <c r="A45" s="417" t="s">
        <v>42</v>
      </c>
      <c r="B45" s="418" t="s">
        <v>1554</v>
      </c>
      <c r="C45" s="424" t="s">
        <v>871</v>
      </c>
      <c r="D45" s="418" t="s">
        <v>45</v>
      </c>
      <c r="E45" s="418" t="s">
        <v>45</v>
      </c>
      <c r="F45" s="417" t="s">
        <v>46</v>
      </c>
      <c r="G45" s="417" t="s">
        <v>46</v>
      </c>
      <c r="H45" s="422">
        <v>220</v>
      </c>
      <c r="I45" s="120" t="s">
        <v>48</v>
      </c>
      <c r="J45" s="456"/>
      <c r="K45" s="417"/>
      <c r="L45" s="417" t="s">
        <v>21</v>
      </c>
    </row>
    <row r="46" spans="1:15" s="415" customFormat="1" ht="10.5" customHeight="1" x14ac:dyDescent="0.2">
      <c r="A46" s="417" t="s">
        <v>49</v>
      </c>
      <c r="B46" s="418" t="s">
        <v>1553</v>
      </c>
      <c r="C46" s="424" t="s">
        <v>63</v>
      </c>
      <c r="D46" s="418" t="s">
        <v>45</v>
      </c>
      <c r="E46" s="418" t="s">
        <v>45</v>
      </c>
      <c r="F46" s="417" t="s">
        <v>46</v>
      </c>
      <c r="G46" s="417" t="s">
        <v>46</v>
      </c>
      <c r="H46" s="422">
        <v>500</v>
      </c>
      <c r="I46" s="120" t="s">
        <v>48</v>
      </c>
      <c r="J46" s="456"/>
      <c r="K46" s="417" t="s">
        <v>949</v>
      </c>
      <c r="L46" s="417"/>
    </row>
    <row r="47" spans="1:15" s="415" customFormat="1" ht="10.5" customHeight="1" x14ac:dyDescent="0.2">
      <c r="A47" s="417" t="s">
        <v>42</v>
      </c>
      <c r="B47" s="418" t="s">
        <v>1552</v>
      </c>
      <c r="C47" s="424" t="s">
        <v>63</v>
      </c>
      <c r="D47" s="418" t="s">
        <v>45</v>
      </c>
      <c r="E47" s="418" t="s">
        <v>45</v>
      </c>
      <c r="F47" s="417" t="s">
        <v>46</v>
      </c>
      <c r="G47" s="417" t="s">
        <v>46</v>
      </c>
      <c r="H47" s="422">
        <v>300</v>
      </c>
      <c r="I47" s="120" t="s">
        <v>48</v>
      </c>
      <c r="J47" s="456"/>
      <c r="K47" s="417" t="s">
        <v>949</v>
      </c>
      <c r="L47" s="417"/>
    </row>
    <row r="48" spans="1:15" s="415" customFormat="1" ht="10.5" customHeight="1" x14ac:dyDescent="0.2">
      <c r="A48" s="417" t="s">
        <v>49</v>
      </c>
      <c r="B48" s="418" t="s">
        <v>1551</v>
      </c>
      <c r="C48" s="424" t="s">
        <v>785</v>
      </c>
      <c r="D48" s="418" t="s">
        <v>45</v>
      </c>
      <c r="E48" s="418" t="s">
        <v>45</v>
      </c>
      <c r="F48" s="417" t="s">
        <v>46</v>
      </c>
      <c r="G48" s="417" t="s">
        <v>46</v>
      </c>
      <c r="H48" s="422">
        <v>350</v>
      </c>
      <c r="I48" s="120" t="s">
        <v>48</v>
      </c>
      <c r="J48" s="456"/>
      <c r="K48" s="417" t="s">
        <v>949</v>
      </c>
      <c r="L48" s="417"/>
    </row>
    <row r="49" spans="1:12" s="415" customFormat="1" ht="10.5" customHeight="1" x14ac:dyDescent="0.2">
      <c r="A49" s="417" t="s">
        <v>49</v>
      </c>
      <c r="B49" s="418" t="s">
        <v>1550</v>
      </c>
      <c r="C49" s="424" t="s">
        <v>1549</v>
      </c>
      <c r="D49" s="418" t="s">
        <v>45</v>
      </c>
      <c r="E49" s="418" t="s">
        <v>45</v>
      </c>
      <c r="F49" s="417" t="s">
        <v>46</v>
      </c>
      <c r="G49" s="417" t="s">
        <v>46</v>
      </c>
      <c r="H49" s="422">
        <v>250</v>
      </c>
      <c r="I49" s="120" t="s">
        <v>48</v>
      </c>
      <c r="J49" s="456"/>
      <c r="K49" s="417" t="s">
        <v>949</v>
      </c>
      <c r="L49" s="417"/>
    </row>
    <row r="50" spans="1:12" s="415" customFormat="1" ht="10.5" customHeight="1" x14ac:dyDescent="0.2">
      <c r="A50" s="417" t="s">
        <v>42</v>
      </c>
      <c r="B50" s="418" t="s">
        <v>1548</v>
      </c>
      <c r="C50" s="424" t="s">
        <v>66</v>
      </c>
      <c r="D50" s="418" t="s">
        <v>45</v>
      </c>
      <c r="E50" s="418" t="s">
        <v>45</v>
      </c>
      <c r="F50" s="417" t="s">
        <v>46</v>
      </c>
      <c r="G50" s="417" t="s">
        <v>46</v>
      </c>
      <c r="H50" s="422">
        <v>70</v>
      </c>
      <c r="I50" s="120" t="s">
        <v>48</v>
      </c>
      <c r="J50" s="456"/>
      <c r="K50" s="417" t="s">
        <v>949</v>
      </c>
      <c r="L50" s="417"/>
    </row>
    <row r="51" spans="1:12" s="415" customFormat="1" ht="10.5" customHeight="1" x14ac:dyDescent="0.2">
      <c r="A51" s="417" t="s">
        <v>757</v>
      </c>
      <c r="B51" s="418" t="s">
        <v>1547</v>
      </c>
      <c r="C51" s="424" t="s">
        <v>750</v>
      </c>
      <c r="D51" s="418" t="s">
        <v>45</v>
      </c>
      <c r="E51" s="418" t="s">
        <v>45</v>
      </c>
      <c r="F51" s="417" t="s">
        <v>46</v>
      </c>
      <c r="G51" s="417" t="s">
        <v>46</v>
      </c>
      <c r="H51" s="422">
        <v>140</v>
      </c>
      <c r="I51" s="120" t="s">
        <v>48</v>
      </c>
      <c r="J51" s="456"/>
      <c r="K51" s="417" t="s">
        <v>949</v>
      </c>
      <c r="L51" s="417"/>
    </row>
    <row r="52" spans="1:12" s="415" customFormat="1" ht="10.5" customHeight="1" x14ac:dyDescent="0.2">
      <c r="A52" s="417" t="s">
        <v>293</v>
      </c>
      <c r="B52" s="418" t="s">
        <v>1546</v>
      </c>
      <c r="C52" s="424" t="s">
        <v>1545</v>
      </c>
      <c r="D52" s="418" t="s">
        <v>45</v>
      </c>
      <c r="E52" s="418" t="s">
        <v>45</v>
      </c>
      <c r="F52" s="417" t="s">
        <v>46</v>
      </c>
      <c r="G52" s="417" t="s">
        <v>46</v>
      </c>
      <c r="H52" s="422">
        <v>30</v>
      </c>
      <c r="I52" s="120" t="s">
        <v>48</v>
      </c>
      <c r="J52" s="456"/>
      <c r="K52" s="417" t="s">
        <v>949</v>
      </c>
      <c r="L52" s="417"/>
    </row>
    <row r="53" spans="1:12" s="415" customFormat="1" ht="10.5" customHeight="1" x14ac:dyDescent="0.2">
      <c r="A53" s="417" t="s">
        <v>565</v>
      </c>
      <c r="B53" s="418" t="s">
        <v>1544</v>
      </c>
      <c r="C53" s="424" t="s">
        <v>750</v>
      </c>
      <c r="D53" s="418" t="s">
        <v>45</v>
      </c>
      <c r="E53" s="418" t="s">
        <v>45</v>
      </c>
      <c r="F53" s="417" t="s">
        <v>46</v>
      </c>
      <c r="G53" s="417" t="s">
        <v>46</v>
      </c>
      <c r="H53" s="422">
        <v>80</v>
      </c>
      <c r="I53" s="120" t="s">
        <v>48</v>
      </c>
      <c r="J53" s="456"/>
      <c r="K53" s="417" t="s">
        <v>949</v>
      </c>
      <c r="L53" s="417"/>
    </row>
    <row r="54" spans="1:12" s="415" customFormat="1" ht="10.5" customHeight="1" x14ac:dyDescent="0.2">
      <c r="A54" s="420" t="s">
        <v>493</v>
      </c>
      <c r="B54" s="419" t="s">
        <v>1543</v>
      </c>
      <c r="C54" s="419" t="s">
        <v>1540</v>
      </c>
      <c r="D54" s="418" t="s">
        <v>45</v>
      </c>
      <c r="E54" s="419" t="s">
        <v>45</v>
      </c>
      <c r="F54" s="420" t="s">
        <v>46</v>
      </c>
      <c r="G54" s="417" t="s">
        <v>46</v>
      </c>
      <c r="H54" s="437">
        <v>400</v>
      </c>
      <c r="I54" s="120" t="s">
        <v>48</v>
      </c>
      <c r="J54" s="456"/>
      <c r="K54" s="420" t="s">
        <v>949</v>
      </c>
      <c r="L54" s="456"/>
    </row>
    <row r="55" spans="1:12" s="415" customFormat="1" ht="10.5" customHeight="1" x14ac:dyDescent="0.2">
      <c r="A55" s="420" t="s">
        <v>49</v>
      </c>
      <c r="B55" s="419" t="s">
        <v>1542</v>
      </c>
      <c r="C55" s="419" t="s">
        <v>1456</v>
      </c>
      <c r="D55" s="418" t="s">
        <v>45</v>
      </c>
      <c r="E55" s="419" t="s">
        <v>45</v>
      </c>
      <c r="F55" s="420" t="s">
        <v>46</v>
      </c>
      <c r="G55" s="417" t="s">
        <v>46</v>
      </c>
      <c r="H55" s="437">
        <v>120</v>
      </c>
      <c r="I55" s="120" t="s">
        <v>48</v>
      </c>
      <c r="J55" s="456"/>
      <c r="K55" s="420" t="s">
        <v>21</v>
      </c>
      <c r="L55" s="456"/>
    </row>
    <row r="56" spans="1:12" s="415" customFormat="1" ht="10.5" customHeight="1" x14ac:dyDescent="0.2">
      <c r="A56" s="420" t="s">
        <v>49</v>
      </c>
      <c r="B56" s="419" t="s">
        <v>1541</v>
      </c>
      <c r="C56" s="419" t="s">
        <v>1540</v>
      </c>
      <c r="D56" s="418" t="s">
        <v>45</v>
      </c>
      <c r="E56" s="419" t="s">
        <v>45</v>
      </c>
      <c r="F56" s="420" t="s">
        <v>46</v>
      </c>
      <c r="G56" s="417" t="s">
        <v>46</v>
      </c>
      <c r="H56" s="437">
        <v>80</v>
      </c>
      <c r="I56" s="120" t="s">
        <v>48</v>
      </c>
      <c r="J56" s="456"/>
      <c r="K56" s="420" t="s">
        <v>21</v>
      </c>
      <c r="L56" s="456"/>
    </row>
    <row r="57" spans="1:12" s="415" customFormat="1" ht="10.5" customHeight="1" x14ac:dyDescent="0.2">
      <c r="A57" s="420"/>
      <c r="B57" s="419"/>
      <c r="C57" s="419"/>
      <c r="D57" s="418"/>
      <c r="E57" s="419"/>
      <c r="F57" s="420"/>
      <c r="G57" s="417"/>
      <c r="H57" s="585">
        <f>SUM(H12:H56)</f>
        <v>53156</v>
      </c>
      <c r="I57" s="120"/>
      <c r="J57" s="456"/>
      <c r="K57" s="420"/>
      <c r="L57" s="456"/>
    </row>
    <row r="58" spans="1:12" s="415" customFormat="1" ht="10.5" customHeight="1" x14ac:dyDescent="0.2">
      <c r="A58" s="1181" t="s">
        <v>73</v>
      </c>
      <c r="B58" s="1182"/>
      <c r="C58" s="1182"/>
      <c r="D58" s="1183"/>
      <c r="E58" s="998" t="s">
        <v>23</v>
      </c>
      <c r="F58" s="998"/>
      <c r="G58" s="998"/>
      <c r="H58" s="998"/>
      <c r="I58" s="998"/>
      <c r="J58" s="998"/>
      <c r="K58" s="998"/>
      <c r="L58" s="999"/>
    </row>
    <row r="59" spans="1:12" s="415" customFormat="1" ht="10.5" customHeight="1" x14ac:dyDescent="0.2">
      <c r="A59" s="1184"/>
      <c r="B59" s="1185"/>
      <c r="C59" s="1185"/>
      <c r="D59" s="1186"/>
      <c r="E59" s="1001"/>
      <c r="F59" s="1001"/>
      <c r="G59" s="1001"/>
      <c r="H59" s="1001"/>
      <c r="I59" s="1001"/>
      <c r="J59" s="1001"/>
      <c r="K59" s="1001"/>
      <c r="L59" s="1002"/>
    </row>
    <row r="60" spans="1:12" s="415" customFormat="1" ht="10.5" customHeight="1" x14ac:dyDescent="0.2">
      <c r="A60" s="1184"/>
      <c r="B60" s="1185"/>
      <c r="C60" s="1185"/>
      <c r="D60" s="1186"/>
      <c r="E60" s="1001"/>
      <c r="F60" s="1001"/>
      <c r="G60" s="1001"/>
      <c r="H60" s="1001"/>
      <c r="I60" s="1001"/>
      <c r="J60" s="1001"/>
      <c r="K60" s="1001"/>
      <c r="L60" s="1002"/>
    </row>
    <row r="61" spans="1:12" s="415" customFormat="1" ht="10.5" customHeight="1" x14ac:dyDescent="0.2">
      <c r="A61" s="1187"/>
      <c r="B61" s="1188"/>
      <c r="C61" s="1188"/>
      <c r="D61" s="1189"/>
      <c r="E61" s="1004"/>
      <c r="F61" s="1004"/>
      <c r="G61" s="1004"/>
      <c r="H61" s="1004"/>
      <c r="I61" s="1004"/>
      <c r="J61" s="1004"/>
      <c r="K61" s="1004"/>
      <c r="L61" s="1005"/>
    </row>
    <row r="62" spans="1:12" s="415" customFormat="1" ht="10.5" customHeight="1" x14ac:dyDescent="0.2">
      <c r="A62" s="433"/>
      <c r="B62" s="434"/>
      <c r="C62" s="433"/>
      <c r="D62" s="455"/>
      <c r="E62" s="433"/>
      <c r="F62" s="433"/>
      <c r="G62" s="433"/>
      <c r="H62" s="433"/>
      <c r="I62" s="433"/>
      <c r="J62" s="443"/>
      <c r="K62" s="433"/>
      <c r="L62" s="443"/>
    </row>
    <row r="63" spans="1:12" s="415" customFormat="1" ht="10.5" customHeight="1" x14ac:dyDescent="0.2">
      <c r="A63" s="433"/>
      <c r="B63" s="434"/>
      <c r="C63" s="433"/>
      <c r="D63" s="455"/>
      <c r="E63" s="433"/>
      <c r="F63" s="433"/>
      <c r="G63" s="433"/>
      <c r="H63" s="433"/>
      <c r="I63" s="433"/>
      <c r="J63" s="443"/>
      <c r="K63" s="433"/>
      <c r="L63" s="443"/>
    </row>
    <row r="64" spans="1:12" s="415" customFormat="1" ht="15.6" customHeight="1" x14ac:dyDescent="0.2">
      <c r="A64" s="433"/>
      <c r="B64" s="434"/>
      <c r="C64" s="433"/>
      <c r="D64" s="455"/>
      <c r="E64" s="433"/>
      <c r="F64" s="433"/>
      <c r="G64" s="433"/>
      <c r="H64" s="433"/>
      <c r="I64" s="433"/>
      <c r="J64" s="443"/>
      <c r="K64" s="433"/>
      <c r="L64" s="443"/>
    </row>
    <row r="65" spans="1:12" s="415" customFormat="1" ht="15.6" customHeight="1" x14ac:dyDescent="0.2">
      <c r="A65" s="433"/>
      <c r="B65" s="434"/>
      <c r="C65" s="433"/>
      <c r="D65" s="455"/>
      <c r="E65" s="433"/>
      <c r="F65" s="433"/>
      <c r="G65" s="433"/>
      <c r="H65" s="433"/>
      <c r="I65" s="433"/>
      <c r="J65" s="443"/>
      <c r="K65" s="433"/>
      <c r="L65" s="443"/>
    </row>
    <row r="66" spans="1:12" s="415" customFormat="1" ht="15.6" customHeight="1" x14ac:dyDescent="0.2">
      <c r="A66" s="433"/>
      <c r="B66" s="434"/>
      <c r="C66" s="433"/>
      <c r="D66" s="455"/>
      <c r="E66" s="433"/>
      <c r="F66" s="433"/>
      <c r="G66" s="433"/>
      <c r="H66" s="433"/>
      <c r="I66" s="433"/>
      <c r="J66" s="443"/>
      <c r="K66" s="433"/>
      <c r="L66" s="443"/>
    </row>
    <row r="67" spans="1:12" s="415" customFormat="1" ht="15.6" customHeight="1" x14ac:dyDescent="0.2">
      <c r="A67" s="433"/>
      <c r="B67" s="434"/>
      <c r="C67" s="433"/>
      <c r="D67" s="455"/>
      <c r="E67" s="433"/>
      <c r="F67" s="433"/>
      <c r="G67" s="433"/>
      <c r="H67" s="433"/>
      <c r="I67" s="433"/>
      <c r="J67" s="443"/>
      <c r="K67" s="433"/>
      <c r="L67" s="443"/>
    </row>
    <row r="68" spans="1:12" s="415" customFormat="1" ht="15.6" customHeight="1" x14ac:dyDescent="0.2">
      <c r="A68" s="433"/>
      <c r="B68" s="434"/>
      <c r="C68" s="433"/>
      <c r="D68" s="455"/>
      <c r="E68" s="433"/>
      <c r="F68" s="433"/>
      <c r="G68" s="433"/>
      <c r="H68" s="433"/>
      <c r="I68" s="433"/>
      <c r="J68" s="443"/>
      <c r="K68" s="433"/>
      <c r="L68" s="443"/>
    </row>
    <row r="69" spans="1:12" s="415" customFormat="1" ht="15.6" customHeight="1" x14ac:dyDescent="0.2">
      <c r="A69" s="433"/>
      <c r="B69" s="434"/>
      <c r="C69" s="433"/>
      <c r="D69" s="455"/>
      <c r="E69" s="433"/>
      <c r="F69" s="433"/>
      <c r="G69" s="433"/>
      <c r="H69" s="433"/>
      <c r="I69" s="433"/>
      <c r="J69" s="443"/>
      <c r="K69" s="433"/>
      <c r="L69" s="443"/>
    </row>
    <row r="70" spans="1:12" s="415" customFormat="1" ht="15.6" customHeight="1" x14ac:dyDescent="0.2">
      <c r="A70" s="433"/>
      <c r="B70" s="434"/>
      <c r="C70" s="433"/>
      <c r="D70" s="455"/>
      <c r="E70" s="433"/>
      <c r="F70" s="433"/>
      <c r="G70" s="433"/>
      <c r="H70" s="433"/>
      <c r="I70" s="433"/>
      <c r="J70" s="443"/>
      <c r="K70" s="433"/>
      <c r="L70" s="443"/>
    </row>
    <row r="71" spans="1:12" s="415" customFormat="1" ht="15.6" customHeight="1" x14ac:dyDescent="0.2">
      <c r="A71" s="433"/>
      <c r="B71" s="434"/>
      <c r="C71" s="433"/>
      <c r="D71" s="455"/>
      <c r="E71" s="433"/>
      <c r="F71" s="433"/>
      <c r="G71" s="433"/>
      <c r="H71" s="433"/>
      <c r="I71" s="433"/>
      <c r="J71" s="443"/>
      <c r="K71" s="433"/>
      <c r="L71" s="443"/>
    </row>
    <row r="81" spans="1:12" ht="15.75" thickBot="1" x14ac:dyDescent="0.3"/>
    <row r="82" spans="1:12" ht="10.5" customHeight="1" thickTop="1" thickBot="1" x14ac:dyDescent="0.3">
      <c r="A82" s="1014" t="s">
        <v>34</v>
      </c>
      <c r="B82" s="1295" t="s">
        <v>35</v>
      </c>
      <c r="C82" s="1016" t="s">
        <v>6</v>
      </c>
      <c r="D82" s="1016" t="s">
        <v>3</v>
      </c>
      <c r="E82" s="1016" t="s">
        <v>4</v>
      </c>
      <c r="F82" s="1016" t="s">
        <v>7</v>
      </c>
      <c r="G82" s="1016" t="s">
        <v>36</v>
      </c>
      <c r="H82" s="1016" t="s">
        <v>75</v>
      </c>
      <c r="I82" s="1016" t="s">
        <v>76</v>
      </c>
      <c r="J82" s="1293" t="s">
        <v>38</v>
      </c>
      <c r="K82" s="1290"/>
      <c r="L82" s="1294"/>
    </row>
    <row r="83" spans="1:12" ht="18.600000000000001" customHeight="1" x14ac:dyDescent="0.25">
      <c r="A83" s="1287"/>
      <c r="B83" s="1286"/>
      <c r="C83" s="1286"/>
      <c r="D83" s="1286"/>
      <c r="E83" s="1286"/>
      <c r="F83" s="1286"/>
      <c r="G83" s="1286"/>
      <c r="H83" s="1286"/>
      <c r="I83" s="1286"/>
      <c r="J83" s="429" t="s">
        <v>39</v>
      </c>
      <c r="K83" s="429" t="s">
        <v>40</v>
      </c>
      <c r="L83" s="429" t="s">
        <v>41</v>
      </c>
    </row>
    <row r="84" spans="1:12" s="415" customFormat="1" ht="15.6" customHeight="1" x14ac:dyDescent="0.2">
      <c r="A84" s="1285" t="s">
        <v>739</v>
      </c>
      <c r="B84" s="1285"/>
      <c r="C84" s="1285"/>
      <c r="D84" s="1285"/>
      <c r="E84" s="1285"/>
      <c r="F84" s="1285"/>
      <c r="G84" s="1285"/>
      <c r="H84" s="1285"/>
      <c r="I84" s="1285"/>
      <c r="J84" s="1285"/>
      <c r="K84" s="1285"/>
      <c r="L84" s="1285"/>
    </row>
    <row r="85" spans="1:12" s="442" customFormat="1" ht="15.6" customHeight="1" x14ac:dyDescent="0.2">
      <c r="A85" s="445" t="s">
        <v>54</v>
      </c>
      <c r="B85" s="454" t="s">
        <v>1539</v>
      </c>
      <c r="C85" s="454" t="s">
        <v>718</v>
      </c>
      <c r="D85" s="454" t="s">
        <v>45</v>
      </c>
      <c r="E85" s="454" t="s">
        <v>45</v>
      </c>
      <c r="F85" s="445" t="s">
        <v>46</v>
      </c>
      <c r="G85" s="445" t="s">
        <v>46</v>
      </c>
      <c r="H85" s="453">
        <v>1170</v>
      </c>
      <c r="I85" s="445" t="s">
        <v>48</v>
      </c>
      <c r="J85" s="452"/>
      <c r="K85" s="445" t="s">
        <v>21</v>
      </c>
      <c r="L85" s="445"/>
    </row>
    <row r="86" spans="1:12" s="442" customFormat="1" ht="15.6" customHeight="1" x14ac:dyDescent="0.2">
      <c r="A86" s="448" t="s">
        <v>42</v>
      </c>
      <c r="B86" s="451" t="s">
        <v>1538</v>
      </c>
      <c r="C86" s="451" t="s">
        <v>56</v>
      </c>
      <c r="D86" s="451" t="s">
        <v>45</v>
      </c>
      <c r="E86" s="451" t="s">
        <v>45</v>
      </c>
      <c r="F86" s="448" t="s">
        <v>46</v>
      </c>
      <c r="G86" s="445" t="s">
        <v>46</v>
      </c>
      <c r="H86" s="450">
        <v>500</v>
      </c>
      <c r="I86" s="445" t="s">
        <v>48</v>
      </c>
      <c r="J86" s="449"/>
      <c r="K86" s="448" t="s">
        <v>21</v>
      </c>
      <c r="L86" s="448"/>
    </row>
    <row r="87" spans="1:12" s="442" customFormat="1" ht="15.6" customHeight="1" x14ac:dyDescent="0.2">
      <c r="A87" s="448" t="s">
        <v>1475</v>
      </c>
      <c r="B87" s="451" t="s">
        <v>1537</v>
      </c>
      <c r="C87" s="451" t="s">
        <v>204</v>
      </c>
      <c r="D87" s="451" t="s">
        <v>45</v>
      </c>
      <c r="E87" s="451" t="s">
        <v>45</v>
      </c>
      <c r="F87" s="448" t="s">
        <v>46</v>
      </c>
      <c r="G87" s="445" t="s">
        <v>46</v>
      </c>
      <c r="H87" s="450">
        <v>250</v>
      </c>
      <c r="I87" s="445" t="s">
        <v>48</v>
      </c>
      <c r="J87" s="449"/>
      <c r="K87" s="448"/>
      <c r="L87" s="448" t="s">
        <v>21</v>
      </c>
    </row>
    <row r="88" spans="1:12" s="442" customFormat="1" ht="15.6" customHeight="1" x14ac:dyDescent="0.2">
      <c r="A88" s="448" t="s">
        <v>42</v>
      </c>
      <c r="B88" s="451" t="s">
        <v>1376</v>
      </c>
      <c r="C88" s="451" t="s">
        <v>204</v>
      </c>
      <c r="D88" s="451" t="s">
        <v>1536</v>
      </c>
      <c r="E88" s="451" t="s">
        <v>45</v>
      </c>
      <c r="F88" s="448" t="s">
        <v>46</v>
      </c>
      <c r="G88" s="445" t="s">
        <v>46</v>
      </c>
      <c r="H88" s="450">
        <v>2500</v>
      </c>
      <c r="I88" s="445" t="s">
        <v>48</v>
      </c>
      <c r="J88" s="449"/>
      <c r="K88" s="448" t="s">
        <v>21</v>
      </c>
      <c r="L88" s="448"/>
    </row>
    <row r="89" spans="1:12" s="442" customFormat="1" ht="15.6" customHeight="1" x14ac:dyDescent="0.2">
      <c r="A89" s="448" t="s">
        <v>42</v>
      </c>
      <c r="B89" s="451" t="s">
        <v>781</v>
      </c>
      <c r="C89" s="451" t="s">
        <v>66</v>
      </c>
      <c r="D89" s="451" t="s">
        <v>45</v>
      </c>
      <c r="E89" s="451" t="s">
        <v>45</v>
      </c>
      <c r="F89" s="448" t="s">
        <v>46</v>
      </c>
      <c r="G89" s="445" t="s">
        <v>46</v>
      </c>
      <c r="H89" s="450">
        <v>1000</v>
      </c>
      <c r="I89" s="445" t="s">
        <v>48</v>
      </c>
      <c r="J89" s="449"/>
      <c r="K89" s="448" t="s">
        <v>21</v>
      </c>
      <c r="L89" s="448"/>
    </row>
    <row r="90" spans="1:12" s="442" customFormat="1" ht="15.6" customHeight="1" x14ac:dyDescent="0.2">
      <c r="A90" s="448" t="s">
        <v>42</v>
      </c>
      <c r="B90" s="451" t="s">
        <v>1535</v>
      </c>
      <c r="C90" s="451" t="s">
        <v>212</v>
      </c>
      <c r="D90" s="451" t="s">
        <v>45</v>
      </c>
      <c r="E90" s="451" t="s">
        <v>45</v>
      </c>
      <c r="F90" s="448" t="s">
        <v>46</v>
      </c>
      <c r="G90" s="445" t="s">
        <v>46</v>
      </c>
      <c r="H90" s="450">
        <v>75</v>
      </c>
      <c r="I90" s="445" t="s">
        <v>48</v>
      </c>
      <c r="J90" s="449"/>
      <c r="K90" s="448" t="s">
        <v>21</v>
      </c>
      <c r="L90" s="448"/>
    </row>
    <row r="91" spans="1:12" s="442" customFormat="1" ht="15.6" customHeight="1" x14ac:dyDescent="0.2">
      <c r="A91" s="448" t="s">
        <v>42</v>
      </c>
      <c r="B91" s="451" t="s">
        <v>1534</v>
      </c>
      <c r="C91" s="451" t="s">
        <v>56</v>
      </c>
      <c r="D91" s="451" t="s">
        <v>45</v>
      </c>
      <c r="E91" s="451" t="s">
        <v>45</v>
      </c>
      <c r="F91" s="448" t="s">
        <v>46</v>
      </c>
      <c r="G91" s="445" t="s">
        <v>46</v>
      </c>
      <c r="H91" s="450">
        <v>500</v>
      </c>
      <c r="I91" s="445" t="s">
        <v>48</v>
      </c>
      <c r="J91" s="449"/>
      <c r="K91" s="448" t="s">
        <v>21</v>
      </c>
      <c r="L91" s="448"/>
    </row>
    <row r="92" spans="1:12" s="442" customFormat="1" ht="15.6" customHeight="1" x14ac:dyDescent="0.2">
      <c r="A92" s="448" t="s">
        <v>42</v>
      </c>
      <c r="B92" s="451" t="s">
        <v>1219</v>
      </c>
      <c r="C92" s="451" t="s">
        <v>19</v>
      </c>
      <c r="D92" s="451" t="s">
        <v>45</v>
      </c>
      <c r="E92" s="451" t="s">
        <v>45</v>
      </c>
      <c r="F92" s="448" t="s">
        <v>46</v>
      </c>
      <c r="G92" s="445" t="s">
        <v>46</v>
      </c>
      <c r="H92" s="450">
        <v>3595</v>
      </c>
      <c r="I92" s="445" t="s">
        <v>48</v>
      </c>
      <c r="J92" s="449"/>
      <c r="K92" s="448" t="s">
        <v>21</v>
      </c>
      <c r="L92" s="448"/>
    </row>
    <row r="93" spans="1:12" s="442" customFormat="1" ht="15.6" customHeight="1" x14ac:dyDescent="0.2">
      <c r="A93" s="448" t="s">
        <v>42</v>
      </c>
      <c r="B93" s="451" t="s">
        <v>1533</v>
      </c>
      <c r="C93" s="451" t="s">
        <v>1287</v>
      </c>
      <c r="D93" s="451" t="s">
        <v>45</v>
      </c>
      <c r="E93" s="451" t="s">
        <v>45</v>
      </c>
      <c r="F93" s="448" t="s">
        <v>46</v>
      </c>
      <c r="G93" s="445" t="s">
        <v>46</v>
      </c>
      <c r="H93" s="450">
        <v>750</v>
      </c>
      <c r="I93" s="445" t="s">
        <v>48</v>
      </c>
      <c r="J93" s="449"/>
      <c r="K93" s="448" t="s">
        <v>21</v>
      </c>
      <c r="L93" s="448"/>
    </row>
    <row r="94" spans="1:12" s="442" customFormat="1" ht="15.6" customHeight="1" x14ac:dyDescent="0.2">
      <c r="A94" s="448" t="s">
        <v>42</v>
      </c>
      <c r="B94" s="451" t="s">
        <v>1489</v>
      </c>
      <c r="C94" s="451" t="s">
        <v>66</v>
      </c>
      <c r="D94" s="451" t="s">
        <v>1482</v>
      </c>
      <c r="E94" s="451" t="s">
        <v>45</v>
      </c>
      <c r="F94" s="448" t="s">
        <v>46</v>
      </c>
      <c r="G94" s="445" t="s">
        <v>46</v>
      </c>
      <c r="H94" s="450">
        <v>6350</v>
      </c>
      <c r="I94" s="445" t="s">
        <v>48</v>
      </c>
      <c r="J94" s="449"/>
      <c r="K94" s="448" t="s">
        <v>21</v>
      </c>
      <c r="L94" s="448"/>
    </row>
    <row r="95" spans="1:12" s="442" customFormat="1" ht="15.6" customHeight="1" x14ac:dyDescent="0.2">
      <c r="A95" s="448" t="s">
        <v>49</v>
      </c>
      <c r="B95" s="451" t="s">
        <v>1532</v>
      </c>
      <c r="C95" s="451" t="s">
        <v>715</v>
      </c>
      <c r="D95" s="451" t="s">
        <v>45</v>
      </c>
      <c r="E95" s="451" t="s">
        <v>45</v>
      </c>
      <c r="F95" s="448" t="s">
        <v>46</v>
      </c>
      <c r="G95" s="445" t="s">
        <v>46</v>
      </c>
      <c r="H95" s="450">
        <v>900</v>
      </c>
      <c r="I95" s="445" t="s">
        <v>48</v>
      </c>
      <c r="J95" s="449"/>
      <c r="K95" s="448"/>
      <c r="L95" s="448" t="s">
        <v>21</v>
      </c>
    </row>
    <row r="96" spans="1:12" s="442" customFormat="1" ht="15.6" customHeight="1" x14ac:dyDescent="0.2">
      <c r="A96" s="448" t="s">
        <v>42</v>
      </c>
      <c r="B96" s="451" t="s">
        <v>1531</v>
      </c>
      <c r="C96" s="451" t="s">
        <v>1530</v>
      </c>
      <c r="D96" s="451" t="s">
        <v>45</v>
      </c>
      <c r="E96" s="451" t="s">
        <v>45</v>
      </c>
      <c r="F96" s="448" t="s">
        <v>46</v>
      </c>
      <c r="G96" s="445" t="s">
        <v>46</v>
      </c>
      <c r="H96" s="450">
        <v>500</v>
      </c>
      <c r="I96" s="445" t="s">
        <v>48</v>
      </c>
      <c r="J96" s="449"/>
      <c r="K96" s="448" t="s">
        <v>21</v>
      </c>
      <c r="L96" s="448"/>
    </row>
    <row r="97" spans="1:12" s="442" customFormat="1" ht="15.6" customHeight="1" x14ac:dyDescent="0.2">
      <c r="A97" s="448" t="s">
        <v>49</v>
      </c>
      <c r="B97" s="451" t="s">
        <v>1529</v>
      </c>
      <c r="C97" s="451" t="s">
        <v>212</v>
      </c>
      <c r="D97" s="451" t="s">
        <v>45</v>
      </c>
      <c r="E97" s="451" t="s">
        <v>45</v>
      </c>
      <c r="F97" s="448" t="s">
        <v>46</v>
      </c>
      <c r="G97" s="445" t="s">
        <v>46</v>
      </c>
      <c r="H97" s="450">
        <v>300</v>
      </c>
      <c r="I97" s="445" t="s">
        <v>48</v>
      </c>
      <c r="J97" s="449"/>
      <c r="K97" s="448" t="s">
        <v>21</v>
      </c>
      <c r="L97" s="448"/>
    </row>
    <row r="98" spans="1:12" s="442" customFormat="1" ht="15.6" customHeight="1" x14ac:dyDescent="0.2">
      <c r="A98" s="448" t="s">
        <v>746</v>
      </c>
      <c r="B98" s="451" t="s">
        <v>1528</v>
      </c>
      <c r="C98" s="451" t="s">
        <v>359</v>
      </c>
      <c r="D98" s="451" t="s">
        <v>45</v>
      </c>
      <c r="E98" s="451" t="s">
        <v>45</v>
      </c>
      <c r="F98" s="448" t="s">
        <v>46</v>
      </c>
      <c r="G98" s="445" t="s">
        <v>46</v>
      </c>
      <c r="H98" s="450">
        <v>175</v>
      </c>
      <c r="I98" s="445" t="s">
        <v>48</v>
      </c>
      <c r="J98" s="449"/>
      <c r="K98" s="448"/>
      <c r="L98" s="448" t="s">
        <v>21</v>
      </c>
    </row>
    <row r="99" spans="1:12" s="442" customFormat="1" ht="15.6" customHeight="1" x14ac:dyDescent="0.2">
      <c r="A99" s="448" t="s">
        <v>42</v>
      </c>
      <c r="B99" s="451" t="s">
        <v>1527</v>
      </c>
      <c r="C99" s="451" t="s">
        <v>715</v>
      </c>
      <c r="D99" s="451" t="s">
        <v>45</v>
      </c>
      <c r="E99" s="451" t="s">
        <v>45</v>
      </c>
      <c r="F99" s="448" t="s">
        <v>46</v>
      </c>
      <c r="G99" s="445" t="s">
        <v>46</v>
      </c>
      <c r="H99" s="450">
        <v>175</v>
      </c>
      <c r="I99" s="445" t="s">
        <v>48</v>
      </c>
      <c r="J99" s="449"/>
      <c r="K99" s="448" t="s">
        <v>21</v>
      </c>
      <c r="L99" s="448"/>
    </row>
    <row r="100" spans="1:12" s="442" customFormat="1" ht="15.6" customHeight="1" x14ac:dyDescent="0.2">
      <c r="A100" s="448" t="s">
        <v>42</v>
      </c>
      <c r="B100" s="451" t="s">
        <v>1526</v>
      </c>
      <c r="C100" s="451" t="s">
        <v>1465</v>
      </c>
      <c r="D100" s="451" t="s">
        <v>45</v>
      </c>
      <c r="E100" s="451" t="s">
        <v>45</v>
      </c>
      <c r="F100" s="448" t="s">
        <v>46</v>
      </c>
      <c r="G100" s="445" t="s">
        <v>46</v>
      </c>
      <c r="H100" s="450">
        <v>40</v>
      </c>
      <c r="I100" s="445" t="s">
        <v>48</v>
      </c>
      <c r="J100" s="449"/>
      <c r="K100" s="448" t="s">
        <v>21</v>
      </c>
      <c r="L100" s="448"/>
    </row>
    <row r="101" spans="1:12" s="442" customFormat="1" ht="15.6" customHeight="1" x14ac:dyDescent="0.2">
      <c r="A101" s="448" t="s">
        <v>493</v>
      </c>
      <c r="B101" s="451" t="s">
        <v>1525</v>
      </c>
      <c r="C101" s="451" t="s">
        <v>63</v>
      </c>
      <c r="D101" s="451" t="s">
        <v>45</v>
      </c>
      <c r="E101" s="451" t="s">
        <v>45</v>
      </c>
      <c r="F101" s="448" t="s">
        <v>46</v>
      </c>
      <c r="G101" s="445" t="s">
        <v>46</v>
      </c>
      <c r="H101" s="450">
        <v>600</v>
      </c>
      <c r="I101" s="445" t="s">
        <v>48</v>
      </c>
      <c r="J101" s="449"/>
      <c r="K101" s="448"/>
      <c r="L101" s="448" t="s">
        <v>21</v>
      </c>
    </row>
    <row r="102" spans="1:12" s="442" customFormat="1" ht="15.6" customHeight="1" x14ac:dyDescent="0.2">
      <c r="A102" s="448" t="s">
        <v>54</v>
      </c>
      <c r="B102" s="451" t="s">
        <v>1524</v>
      </c>
      <c r="C102" s="451" t="s">
        <v>1360</v>
      </c>
      <c r="D102" s="451" t="s">
        <v>45</v>
      </c>
      <c r="E102" s="451" t="s">
        <v>45</v>
      </c>
      <c r="F102" s="448" t="s">
        <v>46</v>
      </c>
      <c r="G102" s="445" t="s">
        <v>46</v>
      </c>
      <c r="H102" s="450">
        <v>20</v>
      </c>
      <c r="I102" s="445" t="s">
        <v>48</v>
      </c>
      <c r="J102" s="449"/>
      <c r="K102" s="448" t="s">
        <v>21</v>
      </c>
      <c r="L102" s="448"/>
    </row>
    <row r="103" spans="1:12" s="442" customFormat="1" ht="15.6" customHeight="1" x14ac:dyDescent="0.2">
      <c r="A103" s="448" t="s">
        <v>42</v>
      </c>
      <c r="B103" s="451" t="s">
        <v>1370</v>
      </c>
      <c r="C103" s="451" t="s">
        <v>715</v>
      </c>
      <c r="D103" s="451" t="s">
        <v>45</v>
      </c>
      <c r="E103" s="451" t="s">
        <v>45</v>
      </c>
      <c r="F103" s="448" t="s">
        <v>46</v>
      </c>
      <c r="G103" s="445" t="s">
        <v>46</v>
      </c>
      <c r="H103" s="450">
        <v>30</v>
      </c>
      <c r="I103" s="445" t="s">
        <v>48</v>
      </c>
      <c r="J103" s="449"/>
      <c r="K103" s="448" t="s">
        <v>21</v>
      </c>
      <c r="L103" s="448"/>
    </row>
    <row r="104" spans="1:12" s="442" customFormat="1" ht="15.6" customHeight="1" x14ac:dyDescent="0.2">
      <c r="A104" s="448" t="s">
        <v>54</v>
      </c>
      <c r="B104" s="451" t="s">
        <v>1523</v>
      </c>
      <c r="C104" s="451" t="s">
        <v>715</v>
      </c>
      <c r="D104" s="451" t="s">
        <v>45</v>
      </c>
      <c r="E104" s="451" t="s">
        <v>45</v>
      </c>
      <c r="F104" s="448" t="s">
        <v>46</v>
      </c>
      <c r="G104" s="445" t="s">
        <v>46</v>
      </c>
      <c r="H104" s="450">
        <v>20</v>
      </c>
      <c r="I104" s="445" t="s">
        <v>48</v>
      </c>
      <c r="J104" s="449"/>
      <c r="K104" s="448" t="s">
        <v>21</v>
      </c>
      <c r="L104" s="448"/>
    </row>
    <row r="105" spans="1:12" s="442" customFormat="1" ht="15.6" customHeight="1" x14ac:dyDescent="0.2">
      <c r="A105" s="448" t="s">
        <v>1390</v>
      </c>
      <c r="B105" s="451" t="s">
        <v>1516</v>
      </c>
      <c r="C105" s="451" t="s">
        <v>715</v>
      </c>
      <c r="D105" s="451" t="s">
        <v>45</v>
      </c>
      <c r="E105" s="451" t="s">
        <v>45</v>
      </c>
      <c r="F105" s="448" t="s">
        <v>46</v>
      </c>
      <c r="G105" s="445" t="s">
        <v>46</v>
      </c>
      <c r="H105" s="450">
        <v>5</v>
      </c>
      <c r="I105" s="445" t="s">
        <v>48</v>
      </c>
      <c r="J105" s="449"/>
      <c r="K105" s="448" t="s">
        <v>21</v>
      </c>
      <c r="L105" s="448"/>
    </row>
    <row r="106" spans="1:12" s="442" customFormat="1" ht="15.6" customHeight="1" x14ac:dyDescent="0.2">
      <c r="A106" s="448" t="s">
        <v>42</v>
      </c>
      <c r="B106" s="451" t="s">
        <v>1522</v>
      </c>
      <c r="C106" s="451" t="s">
        <v>715</v>
      </c>
      <c r="D106" s="451" t="s">
        <v>45</v>
      </c>
      <c r="E106" s="451" t="s">
        <v>45</v>
      </c>
      <c r="F106" s="448" t="s">
        <v>46</v>
      </c>
      <c r="G106" s="445" t="s">
        <v>46</v>
      </c>
      <c r="H106" s="448" t="s">
        <v>1521</v>
      </c>
      <c r="I106" s="445" t="s">
        <v>48</v>
      </c>
      <c r="J106" s="449"/>
      <c r="K106" s="448"/>
      <c r="L106" s="448" t="s">
        <v>21</v>
      </c>
    </row>
    <row r="107" spans="1:12" s="442" customFormat="1" ht="15.6" customHeight="1" x14ac:dyDescent="0.2">
      <c r="A107" s="448" t="s">
        <v>821</v>
      </c>
      <c r="B107" s="451" t="s">
        <v>376</v>
      </c>
      <c r="C107" s="451" t="s">
        <v>722</v>
      </c>
      <c r="D107" s="451" t="s">
        <v>45</v>
      </c>
      <c r="E107" s="451" t="s">
        <v>45</v>
      </c>
      <c r="F107" s="448" t="s">
        <v>46</v>
      </c>
      <c r="G107" s="445" t="s">
        <v>46</v>
      </c>
      <c r="H107" s="450">
        <v>150</v>
      </c>
      <c r="I107" s="445" t="s">
        <v>48</v>
      </c>
      <c r="J107" s="449"/>
      <c r="K107" s="448" t="s">
        <v>21</v>
      </c>
      <c r="L107" s="448"/>
    </row>
    <row r="108" spans="1:12" s="442" customFormat="1" ht="15.6" customHeight="1" x14ac:dyDescent="0.2">
      <c r="A108" s="448" t="s">
        <v>42</v>
      </c>
      <c r="B108" s="451" t="s">
        <v>1476</v>
      </c>
      <c r="C108" s="451" t="s">
        <v>19</v>
      </c>
      <c r="D108" s="451" t="s">
        <v>45</v>
      </c>
      <c r="E108" s="451" t="s">
        <v>45</v>
      </c>
      <c r="F108" s="448" t="s">
        <v>46</v>
      </c>
      <c r="G108" s="445" t="s">
        <v>46</v>
      </c>
      <c r="H108" s="450">
        <v>700</v>
      </c>
      <c r="I108" s="445" t="s">
        <v>48</v>
      </c>
      <c r="J108" s="449"/>
      <c r="K108" s="448" t="s">
        <v>21</v>
      </c>
      <c r="L108" s="449"/>
    </row>
    <row r="109" spans="1:12" s="442" customFormat="1" ht="15.6" customHeight="1" x14ac:dyDescent="0.2">
      <c r="A109" s="448" t="s">
        <v>42</v>
      </c>
      <c r="B109" s="451" t="s">
        <v>1520</v>
      </c>
      <c r="C109" s="451" t="s">
        <v>19</v>
      </c>
      <c r="D109" s="451" t="s">
        <v>45</v>
      </c>
      <c r="E109" s="451" t="s">
        <v>45</v>
      </c>
      <c r="F109" s="448" t="s">
        <v>46</v>
      </c>
      <c r="G109" s="445" t="s">
        <v>46</v>
      </c>
      <c r="H109" s="450">
        <v>1800</v>
      </c>
      <c r="I109" s="445" t="s">
        <v>48</v>
      </c>
      <c r="J109" s="449"/>
      <c r="K109" s="448" t="s">
        <v>21</v>
      </c>
      <c r="L109" s="449"/>
    </row>
    <row r="110" spans="1:12" s="442" customFormat="1" ht="15.6" customHeight="1" x14ac:dyDescent="0.2">
      <c r="A110" s="448" t="s">
        <v>49</v>
      </c>
      <c r="B110" s="451" t="s">
        <v>1519</v>
      </c>
      <c r="C110" s="451" t="s">
        <v>66</v>
      </c>
      <c r="D110" s="451" t="s">
        <v>45</v>
      </c>
      <c r="E110" s="451" t="s">
        <v>45</v>
      </c>
      <c r="F110" s="448" t="s">
        <v>46</v>
      </c>
      <c r="G110" s="445" t="s">
        <v>46</v>
      </c>
      <c r="H110" s="450">
        <v>100</v>
      </c>
      <c r="I110" s="445" t="s">
        <v>48</v>
      </c>
      <c r="J110" s="449"/>
      <c r="K110" s="448" t="s">
        <v>21</v>
      </c>
      <c r="L110" s="449"/>
    </row>
    <row r="111" spans="1:12" s="442" customFormat="1" ht="15.6" customHeight="1" x14ac:dyDescent="0.2">
      <c r="A111" s="448" t="s">
        <v>493</v>
      </c>
      <c r="B111" s="451" t="s">
        <v>1518</v>
      </c>
      <c r="C111" s="451" t="s">
        <v>1517</v>
      </c>
      <c r="D111" s="451" t="s">
        <v>45</v>
      </c>
      <c r="E111" s="451" t="s">
        <v>45</v>
      </c>
      <c r="F111" s="448" t="s">
        <v>46</v>
      </c>
      <c r="G111" s="445" t="s">
        <v>46</v>
      </c>
      <c r="H111" s="450">
        <v>80</v>
      </c>
      <c r="I111" s="445" t="s">
        <v>48</v>
      </c>
      <c r="J111" s="449"/>
      <c r="K111" s="448" t="s">
        <v>21</v>
      </c>
      <c r="L111" s="449"/>
    </row>
    <row r="112" spans="1:12" s="442" customFormat="1" ht="15.6" customHeight="1" x14ac:dyDescent="0.2">
      <c r="A112" s="448" t="s">
        <v>54</v>
      </c>
      <c r="B112" s="451" t="s">
        <v>1516</v>
      </c>
      <c r="C112" s="451" t="s">
        <v>715</v>
      </c>
      <c r="D112" s="451" t="s">
        <v>45</v>
      </c>
      <c r="E112" s="451" t="s">
        <v>45</v>
      </c>
      <c r="F112" s="448" t="s">
        <v>46</v>
      </c>
      <c r="G112" s="445" t="s">
        <v>46</v>
      </c>
      <c r="H112" s="450">
        <v>5</v>
      </c>
      <c r="I112" s="445" t="s">
        <v>48</v>
      </c>
      <c r="J112" s="449"/>
      <c r="K112" s="448" t="s">
        <v>21</v>
      </c>
      <c r="L112" s="449"/>
    </row>
    <row r="113" spans="1:13" s="442" customFormat="1" ht="15.6" customHeight="1" x14ac:dyDescent="0.2">
      <c r="A113" s="448" t="s">
        <v>1509</v>
      </c>
      <c r="B113" s="451" t="s">
        <v>1438</v>
      </c>
      <c r="C113" s="451" t="s">
        <v>715</v>
      </c>
      <c r="D113" s="451" t="s">
        <v>45</v>
      </c>
      <c r="E113" s="451" t="s">
        <v>45</v>
      </c>
      <c r="F113" s="448" t="s">
        <v>46</v>
      </c>
      <c r="G113" s="445" t="s">
        <v>46</v>
      </c>
      <c r="H113" s="450">
        <v>5</v>
      </c>
      <c r="I113" s="445" t="s">
        <v>48</v>
      </c>
      <c r="J113" s="449"/>
      <c r="K113" s="448" t="s">
        <v>21</v>
      </c>
      <c r="L113" s="449"/>
    </row>
    <row r="114" spans="1:13" s="442" customFormat="1" ht="15.6" customHeight="1" x14ac:dyDescent="0.2">
      <c r="A114" s="448" t="s">
        <v>238</v>
      </c>
      <c r="B114" s="451" t="s">
        <v>1368</v>
      </c>
      <c r="C114" s="451" t="s">
        <v>715</v>
      </c>
      <c r="D114" s="451" t="s">
        <v>45</v>
      </c>
      <c r="E114" s="451" t="s">
        <v>45</v>
      </c>
      <c r="F114" s="448" t="s">
        <v>46</v>
      </c>
      <c r="G114" s="445" t="s">
        <v>46</v>
      </c>
      <c r="H114" s="450">
        <v>5</v>
      </c>
      <c r="I114" s="445" t="s">
        <v>48</v>
      </c>
      <c r="J114" s="449"/>
      <c r="K114" s="448" t="s">
        <v>21</v>
      </c>
      <c r="L114" s="449"/>
    </row>
    <row r="115" spans="1:13" s="442" customFormat="1" ht="15.6" customHeight="1" x14ac:dyDescent="0.2">
      <c r="A115" s="448" t="s">
        <v>238</v>
      </c>
      <c r="B115" s="451" t="s">
        <v>1515</v>
      </c>
      <c r="C115" s="451" t="s">
        <v>56</v>
      </c>
      <c r="D115" s="451" t="s">
        <v>45</v>
      </c>
      <c r="E115" s="451" t="s">
        <v>45</v>
      </c>
      <c r="F115" s="448" t="s">
        <v>46</v>
      </c>
      <c r="G115" s="445" t="s">
        <v>46</v>
      </c>
      <c r="H115" s="450">
        <v>7</v>
      </c>
      <c r="I115" s="445" t="s">
        <v>48</v>
      </c>
      <c r="J115" s="449"/>
      <c r="K115" s="448" t="s">
        <v>21</v>
      </c>
      <c r="L115" s="449"/>
    </row>
    <row r="116" spans="1:13" s="442" customFormat="1" ht="15.6" customHeight="1" x14ac:dyDescent="0.2">
      <c r="A116" s="448" t="s">
        <v>42</v>
      </c>
      <c r="B116" s="451" t="s">
        <v>1514</v>
      </c>
      <c r="C116" s="451" t="s">
        <v>56</v>
      </c>
      <c r="D116" s="451" t="s">
        <v>45</v>
      </c>
      <c r="E116" s="451" t="s">
        <v>45</v>
      </c>
      <c r="F116" s="448" t="s">
        <v>46</v>
      </c>
      <c r="G116" s="445" t="s">
        <v>46</v>
      </c>
      <c r="H116" s="450">
        <v>7</v>
      </c>
      <c r="I116" s="445" t="s">
        <v>48</v>
      </c>
      <c r="J116" s="449"/>
      <c r="K116" s="448" t="s">
        <v>21</v>
      </c>
      <c r="L116" s="449"/>
    </row>
    <row r="117" spans="1:13" s="442" customFormat="1" ht="15.6" customHeight="1" x14ac:dyDescent="0.2">
      <c r="A117" s="448" t="s">
        <v>293</v>
      </c>
      <c r="B117" s="451" t="s">
        <v>1513</v>
      </c>
      <c r="C117" s="451" t="s">
        <v>204</v>
      </c>
      <c r="D117" s="451" t="s">
        <v>45</v>
      </c>
      <c r="E117" s="451" t="s">
        <v>45</v>
      </c>
      <c r="F117" s="448" t="s">
        <v>46</v>
      </c>
      <c r="G117" s="445" t="s">
        <v>46</v>
      </c>
      <c r="H117" s="450">
        <v>7</v>
      </c>
      <c r="I117" s="445" t="s">
        <v>48</v>
      </c>
      <c r="J117" s="449"/>
      <c r="K117" s="448" t="s">
        <v>21</v>
      </c>
      <c r="L117" s="449"/>
    </row>
    <row r="118" spans="1:13" s="442" customFormat="1" ht="15.6" customHeight="1" x14ac:dyDescent="0.2">
      <c r="A118" s="448" t="s">
        <v>493</v>
      </c>
      <c r="B118" s="451" t="s">
        <v>1512</v>
      </c>
      <c r="C118" s="451" t="s">
        <v>56</v>
      </c>
      <c r="D118" s="451" t="s">
        <v>45</v>
      </c>
      <c r="E118" s="451" t="s">
        <v>45</v>
      </c>
      <c r="F118" s="448" t="s">
        <v>46</v>
      </c>
      <c r="G118" s="445" t="s">
        <v>46</v>
      </c>
      <c r="H118" s="450">
        <v>4</v>
      </c>
      <c r="I118" s="445" t="s">
        <v>48</v>
      </c>
      <c r="J118" s="449"/>
      <c r="K118" s="448" t="s">
        <v>21</v>
      </c>
      <c r="L118" s="449"/>
    </row>
    <row r="119" spans="1:13" s="442" customFormat="1" ht="15.6" customHeight="1" x14ac:dyDescent="0.2">
      <c r="A119" s="448" t="s">
        <v>54</v>
      </c>
      <c r="B119" s="451" t="s">
        <v>1511</v>
      </c>
      <c r="C119" s="451" t="s">
        <v>1360</v>
      </c>
      <c r="D119" s="451" t="s">
        <v>45</v>
      </c>
      <c r="E119" s="451" t="s">
        <v>45</v>
      </c>
      <c r="F119" s="448" t="s">
        <v>46</v>
      </c>
      <c r="G119" s="445" t="s">
        <v>46</v>
      </c>
      <c r="H119" s="450">
        <v>7</v>
      </c>
      <c r="I119" s="445" t="s">
        <v>48</v>
      </c>
      <c r="J119" s="449"/>
      <c r="K119" s="448" t="s">
        <v>21</v>
      </c>
      <c r="L119" s="449"/>
    </row>
    <row r="120" spans="1:13" s="442" customFormat="1" ht="15.6" customHeight="1" x14ac:dyDescent="0.2">
      <c r="A120" s="448" t="s">
        <v>54</v>
      </c>
      <c r="B120" s="451" t="s">
        <v>1510</v>
      </c>
      <c r="C120" s="451" t="s">
        <v>1507</v>
      </c>
      <c r="D120" s="451" t="s">
        <v>45</v>
      </c>
      <c r="E120" s="451" t="s">
        <v>45</v>
      </c>
      <c r="F120" s="448" t="s">
        <v>46</v>
      </c>
      <c r="G120" s="445" t="s">
        <v>46</v>
      </c>
      <c r="H120" s="450">
        <v>12</v>
      </c>
      <c r="I120" s="445" t="s">
        <v>48</v>
      </c>
      <c r="J120" s="449"/>
      <c r="K120" s="448" t="s">
        <v>21</v>
      </c>
      <c r="L120" s="449"/>
    </row>
    <row r="121" spans="1:13" s="442" customFormat="1" ht="15.6" customHeight="1" x14ac:dyDescent="0.2">
      <c r="A121" s="448" t="s">
        <v>1509</v>
      </c>
      <c r="B121" s="451" t="s">
        <v>1508</v>
      </c>
      <c r="C121" s="451" t="s">
        <v>1507</v>
      </c>
      <c r="D121" s="451" t="s">
        <v>45</v>
      </c>
      <c r="E121" s="451" t="s">
        <v>45</v>
      </c>
      <c r="F121" s="448" t="s">
        <v>46</v>
      </c>
      <c r="G121" s="445" t="s">
        <v>46</v>
      </c>
      <c r="H121" s="450">
        <v>10</v>
      </c>
      <c r="I121" s="445" t="s">
        <v>48</v>
      </c>
      <c r="J121" s="449"/>
      <c r="K121" s="448" t="s">
        <v>21</v>
      </c>
      <c r="L121" s="449"/>
    </row>
    <row r="122" spans="1:13" s="442" customFormat="1" ht="15.6" customHeight="1" x14ac:dyDescent="0.2">
      <c r="A122" s="448" t="s">
        <v>293</v>
      </c>
      <c r="B122" s="451" t="s">
        <v>1506</v>
      </c>
      <c r="C122" s="451" t="s">
        <v>46</v>
      </c>
      <c r="D122" s="451" t="s">
        <v>45</v>
      </c>
      <c r="E122" s="451" t="s">
        <v>45</v>
      </c>
      <c r="F122" s="448" t="s">
        <v>46</v>
      </c>
      <c r="G122" s="445" t="s">
        <v>46</v>
      </c>
      <c r="H122" s="450">
        <v>300</v>
      </c>
      <c r="I122" s="445" t="s">
        <v>48</v>
      </c>
      <c r="J122" s="449"/>
      <c r="K122" s="448" t="s">
        <v>21</v>
      </c>
      <c r="L122" s="449"/>
    </row>
    <row r="123" spans="1:13" s="442" customFormat="1" ht="15.6" customHeight="1" x14ac:dyDescent="0.2">
      <c r="A123" s="448" t="s">
        <v>78</v>
      </c>
      <c r="B123" s="451" t="s">
        <v>1505</v>
      </c>
      <c r="C123" s="451"/>
      <c r="D123" s="451" t="s">
        <v>45</v>
      </c>
      <c r="E123" s="451" t="s">
        <v>45</v>
      </c>
      <c r="F123" s="448" t="s">
        <v>46</v>
      </c>
      <c r="G123" s="445" t="s">
        <v>46</v>
      </c>
      <c r="H123" s="450">
        <v>930</v>
      </c>
      <c r="I123" s="445" t="s">
        <v>48</v>
      </c>
      <c r="J123" s="449"/>
      <c r="K123" s="448" t="s">
        <v>21</v>
      </c>
      <c r="L123" s="449"/>
    </row>
    <row r="124" spans="1:13" s="442" customFormat="1" ht="15.6" customHeight="1" x14ac:dyDescent="0.2">
      <c r="A124" s="448" t="s">
        <v>49</v>
      </c>
      <c r="B124" s="451" t="s">
        <v>1504</v>
      </c>
      <c r="C124" s="451" t="s">
        <v>56</v>
      </c>
      <c r="D124" s="451" t="s">
        <v>45</v>
      </c>
      <c r="E124" s="451" t="s">
        <v>45</v>
      </c>
      <c r="F124" s="448" t="s">
        <v>46</v>
      </c>
      <c r="G124" s="445" t="s">
        <v>46</v>
      </c>
      <c r="H124" s="450">
        <v>30</v>
      </c>
      <c r="I124" s="445" t="s">
        <v>48</v>
      </c>
      <c r="J124" s="449"/>
      <c r="K124" s="448" t="s">
        <v>21</v>
      </c>
      <c r="L124" s="449"/>
    </row>
    <row r="125" spans="1:13" s="442" customFormat="1" ht="15.6" customHeight="1" x14ac:dyDescent="0.2">
      <c r="A125" s="448" t="s">
        <v>42</v>
      </c>
      <c r="B125" s="451" t="s">
        <v>1503</v>
      </c>
      <c r="C125" s="451" t="s">
        <v>56</v>
      </c>
      <c r="D125" s="451" t="s">
        <v>45</v>
      </c>
      <c r="E125" s="451" t="s">
        <v>45</v>
      </c>
      <c r="F125" s="448" t="s">
        <v>46</v>
      </c>
      <c r="G125" s="445" t="s">
        <v>46</v>
      </c>
      <c r="H125" s="450">
        <v>40</v>
      </c>
      <c r="I125" s="445" t="s">
        <v>48</v>
      </c>
      <c r="J125" s="449"/>
      <c r="K125" s="448" t="s">
        <v>21</v>
      </c>
      <c r="L125" s="449"/>
    </row>
    <row r="126" spans="1:13" s="442" customFormat="1" ht="15.6" customHeight="1" x14ac:dyDescent="0.2">
      <c r="A126" s="448" t="s">
        <v>42</v>
      </c>
      <c r="B126" s="451" t="s">
        <v>1502</v>
      </c>
      <c r="C126" s="451" t="s">
        <v>66</v>
      </c>
      <c r="D126" s="451" t="s">
        <v>1482</v>
      </c>
      <c r="E126" s="451"/>
      <c r="F126" s="448"/>
      <c r="G126" s="445" t="s">
        <v>46</v>
      </c>
      <c r="H126" s="450">
        <v>4300</v>
      </c>
      <c r="I126" s="445" t="s">
        <v>48</v>
      </c>
      <c r="J126" s="448"/>
      <c r="K126" s="448"/>
      <c r="L126" s="449" t="s">
        <v>21</v>
      </c>
    </row>
    <row r="127" spans="1:13" s="442" customFormat="1" ht="15.6" customHeight="1" x14ac:dyDescent="0.2">
      <c r="A127" s="436" t="s">
        <v>42</v>
      </c>
      <c r="B127" s="435" t="s">
        <v>1501</v>
      </c>
      <c r="C127" s="435" t="s">
        <v>66</v>
      </c>
      <c r="D127" s="435" t="s">
        <v>225</v>
      </c>
      <c r="E127" s="435"/>
      <c r="F127" s="436"/>
      <c r="G127" s="445" t="s">
        <v>46</v>
      </c>
      <c r="H127" s="446">
        <v>4900</v>
      </c>
      <c r="I127" s="445" t="s">
        <v>48</v>
      </c>
      <c r="J127" s="436"/>
      <c r="K127" s="436"/>
      <c r="L127" s="444" t="s">
        <v>21</v>
      </c>
      <c r="M127" s="442" t="s">
        <v>606</v>
      </c>
    </row>
    <row r="128" spans="1:13" s="442" customFormat="1" ht="15.6" customHeight="1" x14ac:dyDescent="0.2">
      <c r="A128" s="436" t="s">
        <v>713</v>
      </c>
      <c r="B128" s="435" t="s">
        <v>1361</v>
      </c>
      <c r="C128" s="435" t="s">
        <v>46</v>
      </c>
      <c r="D128" s="451" t="s">
        <v>45</v>
      </c>
      <c r="E128" s="451" t="s">
        <v>45</v>
      </c>
      <c r="F128" s="448" t="s">
        <v>46</v>
      </c>
      <c r="G128" s="445" t="s">
        <v>46</v>
      </c>
      <c r="H128" s="450">
        <v>5</v>
      </c>
      <c r="I128" s="445" t="s">
        <v>48</v>
      </c>
      <c r="J128" s="449"/>
      <c r="K128" s="448" t="s">
        <v>21</v>
      </c>
      <c r="L128" s="444"/>
    </row>
    <row r="129" spans="1:12" s="442" customFormat="1" ht="15.6" customHeight="1" x14ac:dyDescent="0.2">
      <c r="A129" s="436" t="s">
        <v>1426</v>
      </c>
      <c r="B129" s="435" t="s">
        <v>1480</v>
      </c>
      <c r="C129" s="435" t="s">
        <v>46</v>
      </c>
      <c r="D129" s="451" t="s">
        <v>45</v>
      </c>
      <c r="E129" s="451" t="s">
        <v>45</v>
      </c>
      <c r="F129" s="448" t="s">
        <v>46</v>
      </c>
      <c r="G129" s="445" t="s">
        <v>46</v>
      </c>
      <c r="H129" s="450">
        <v>5</v>
      </c>
      <c r="I129" s="445" t="s">
        <v>48</v>
      </c>
      <c r="J129" s="449"/>
      <c r="K129" s="448" t="s">
        <v>21</v>
      </c>
      <c r="L129" s="444"/>
    </row>
    <row r="130" spans="1:12" s="442" customFormat="1" ht="15.6" customHeight="1" x14ac:dyDescent="0.2">
      <c r="A130" s="436" t="s">
        <v>1390</v>
      </c>
      <c r="B130" s="435" t="s">
        <v>1366</v>
      </c>
      <c r="C130" s="435" t="s">
        <v>46</v>
      </c>
      <c r="D130" s="451" t="s">
        <v>45</v>
      </c>
      <c r="E130" s="451" t="s">
        <v>45</v>
      </c>
      <c r="F130" s="448" t="s">
        <v>46</v>
      </c>
      <c r="G130" s="445" t="s">
        <v>46</v>
      </c>
      <c r="H130" s="450">
        <v>6</v>
      </c>
      <c r="I130" s="445" t="s">
        <v>48</v>
      </c>
      <c r="J130" s="449"/>
      <c r="K130" s="448" t="s">
        <v>21</v>
      </c>
      <c r="L130" s="444"/>
    </row>
    <row r="131" spans="1:12" s="442" customFormat="1" ht="15.6" customHeight="1" x14ac:dyDescent="0.2">
      <c r="A131" s="436" t="s">
        <v>757</v>
      </c>
      <c r="B131" s="435" t="s">
        <v>1500</v>
      </c>
      <c r="C131" s="435" t="s">
        <v>46</v>
      </c>
      <c r="D131" s="451" t="s">
        <v>45</v>
      </c>
      <c r="E131" s="451" t="s">
        <v>45</v>
      </c>
      <c r="F131" s="448" t="s">
        <v>46</v>
      </c>
      <c r="G131" s="445" t="s">
        <v>46</v>
      </c>
      <c r="H131" s="450">
        <v>6</v>
      </c>
      <c r="I131" s="445" t="s">
        <v>48</v>
      </c>
      <c r="J131" s="449"/>
      <c r="K131" s="448" t="s">
        <v>21</v>
      </c>
      <c r="L131" s="444"/>
    </row>
    <row r="132" spans="1:12" s="442" customFormat="1" ht="15.6" customHeight="1" x14ac:dyDescent="0.2">
      <c r="A132" s="436" t="s">
        <v>49</v>
      </c>
      <c r="B132" s="435" t="s">
        <v>1479</v>
      </c>
      <c r="C132" s="435" t="s">
        <v>46</v>
      </c>
      <c r="D132" s="451" t="s">
        <v>45</v>
      </c>
      <c r="E132" s="451" t="s">
        <v>45</v>
      </c>
      <c r="F132" s="448" t="s">
        <v>46</v>
      </c>
      <c r="G132" s="445" t="s">
        <v>46</v>
      </c>
      <c r="H132" s="450">
        <v>4</v>
      </c>
      <c r="I132" s="445" t="s">
        <v>48</v>
      </c>
      <c r="J132" s="449"/>
      <c r="K132" s="448" t="s">
        <v>21</v>
      </c>
      <c r="L132" s="444"/>
    </row>
    <row r="133" spans="1:12" s="442" customFormat="1" ht="15.6" customHeight="1" x14ac:dyDescent="0.2">
      <c r="A133" s="436" t="s">
        <v>1499</v>
      </c>
      <c r="B133" s="435" t="s">
        <v>1498</v>
      </c>
      <c r="C133" s="435" t="s">
        <v>46</v>
      </c>
      <c r="D133" s="451" t="s">
        <v>45</v>
      </c>
      <c r="E133" s="451" t="s">
        <v>45</v>
      </c>
      <c r="F133" s="448" t="s">
        <v>46</v>
      </c>
      <c r="G133" s="445" t="s">
        <v>46</v>
      </c>
      <c r="H133" s="450">
        <v>7</v>
      </c>
      <c r="I133" s="445" t="s">
        <v>48</v>
      </c>
      <c r="J133" s="449"/>
      <c r="K133" s="448" t="s">
        <v>21</v>
      </c>
      <c r="L133" s="444"/>
    </row>
    <row r="134" spans="1:12" s="442" customFormat="1" ht="15.75" customHeight="1" x14ac:dyDescent="0.2">
      <c r="A134" s="436" t="s">
        <v>54</v>
      </c>
      <c r="B134" s="435" t="s">
        <v>1497</v>
      </c>
      <c r="C134" s="435" t="s">
        <v>1496</v>
      </c>
      <c r="D134" s="451" t="s">
        <v>45</v>
      </c>
      <c r="E134" s="451" t="s">
        <v>45</v>
      </c>
      <c r="F134" s="448" t="s">
        <v>46</v>
      </c>
      <c r="G134" s="445" t="s">
        <v>46</v>
      </c>
      <c r="H134" s="450">
        <v>35</v>
      </c>
      <c r="I134" s="445" t="s">
        <v>48</v>
      </c>
      <c r="J134" s="449"/>
      <c r="K134" s="448" t="s">
        <v>21</v>
      </c>
      <c r="L134" s="444"/>
    </row>
    <row r="135" spans="1:12" s="442" customFormat="1" ht="15.6" customHeight="1" x14ac:dyDescent="0.2">
      <c r="A135" s="436" t="s">
        <v>49</v>
      </c>
      <c r="B135" s="435" t="s">
        <v>1495</v>
      </c>
      <c r="C135" s="435" t="s">
        <v>46</v>
      </c>
      <c r="D135" s="451" t="s">
        <v>45</v>
      </c>
      <c r="E135" s="451" t="s">
        <v>45</v>
      </c>
      <c r="F135" s="448" t="s">
        <v>46</v>
      </c>
      <c r="G135" s="445" t="s">
        <v>46</v>
      </c>
      <c r="H135" s="450">
        <v>40</v>
      </c>
      <c r="I135" s="445" t="s">
        <v>48</v>
      </c>
      <c r="J135" s="449"/>
      <c r="K135" s="448" t="s">
        <v>21</v>
      </c>
      <c r="L135" s="444"/>
    </row>
    <row r="136" spans="1:12" s="442" customFormat="1" ht="15.6" customHeight="1" x14ac:dyDescent="0.2">
      <c r="A136" s="436" t="s">
        <v>49</v>
      </c>
      <c r="B136" s="435" t="s">
        <v>1494</v>
      </c>
      <c r="C136" s="435" t="s">
        <v>63</v>
      </c>
      <c r="D136" s="451" t="s">
        <v>45</v>
      </c>
      <c r="E136" s="451" t="s">
        <v>45</v>
      </c>
      <c r="F136" s="448" t="s">
        <v>46</v>
      </c>
      <c r="G136" s="445" t="s">
        <v>46</v>
      </c>
      <c r="H136" s="450">
        <v>35</v>
      </c>
      <c r="I136" s="445" t="s">
        <v>48</v>
      </c>
      <c r="J136" s="449"/>
      <c r="K136" s="448" t="s">
        <v>21</v>
      </c>
      <c r="L136" s="444"/>
    </row>
    <row r="137" spans="1:12" s="442" customFormat="1" ht="15.6" customHeight="1" x14ac:dyDescent="0.2">
      <c r="A137" s="436" t="s">
        <v>49</v>
      </c>
      <c r="B137" s="435" t="s">
        <v>1493</v>
      </c>
      <c r="C137" s="435" t="s">
        <v>760</v>
      </c>
      <c r="D137" s="451" t="s">
        <v>45</v>
      </c>
      <c r="E137" s="451" t="s">
        <v>45</v>
      </c>
      <c r="F137" s="448" t="s">
        <v>46</v>
      </c>
      <c r="G137" s="445" t="s">
        <v>46</v>
      </c>
      <c r="H137" s="450">
        <v>35</v>
      </c>
      <c r="I137" s="445" t="s">
        <v>48</v>
      </c>
      <c r="J137" s="449"/>
      <c r="K137" s="448" t="s">
        <v>21</v>
      </c>
      <c r="L137" s="444"/>
    </row>
    <row r="138" spans="1:12" s="442" customFormat="1" ht="15.6" customHeight="1" x14ac:dyDescent="0.2">
      <c r="A138" s="436" t="s">
        <v>54</v>
      </c>
      <c r="B138" s="435" t="s">
        <v>1478</v>
      </c>
      <c r="C138" s="435" t="s">
        <v>63</v>
      </c>
      <c r="D138" s="451" t="s">
        <v>45</v>
      </c>
      <c r="E138" s="451" t="s">
        <v>45</v>
      </c>
      <c r="F138" s="448" t="s">
        <v>46</v>
      </c>
      <c r="G138" s="445" t="s">
        <v>46</v>
      </c>
      <c r="H138" s="450">
        <v>25</v>
      </c>
      <c r="I138" s="445" t="s">
        <v>48</v>
      </c>
      <c r="J138" s="449"/>
      <c r="K138" s="448" t="s">
        <v>21</v>
      </c>
      <c r="L138" s="444"/>
    </row>
    <row r="139" spans="1:12" s="442" customFormat="1" ht="15.6" customHeight="1" x14ac:dyDescent="0.2">
      <c r="A139" s="436" t="s">
        <v>42</v>
      </c>
      <c r="B139" s="435" t="s">
        <v>1492</v>
      </c>
      <c r="C139" s="435" t="s">
        <v>46</v>
      </c>
      <c r="D139" s="451" t="s">
        <v>45</v>
      </c>
      <c r="E139" s="451" t="s">
        <v>45</v>
      </c>
      <c r="F139" s="448" t="s">
        <v>46</v>
      </c>
      <c r="G139" s="445" t="s">
        <v>46</v>
      </c>
      <c r="H139" s="450">
        <v>35</v>
      </c>
      <c r="I139" s="445" t="s">
        <v>48</v>
      </c>
      <c r="J139" s="449"/>
      <c r="K139" s="448" t="s">
        <v>21</v>
      </c>
      <c r="L139" s="444"/>
    </row>
    <row r="140" spans="1:12" s="442" customFormat="1" ht="15.6" customHeight="1" x14ac:dyDescent="0.2">
      <c r="A140" s="436" t="s">
        <v>42</v>
      </c>
      <c r="B140" s="435" t="s">
        <v>1477</v>
      </c>
      <c r="C140" s="435" t="s">
        <v>46</v>
      </c>
      <c r="D140" s="451" t="s">
        <v>45</v>
      </c>
      <c r="E140" s="451" t="s">
        <v>45</v>
      </c>
      <c r="F140" s="448" t="s">
        <v>46</v>
      </c>
      <c r="G140" s="445" t="s">
        <v>46</v>
      </c>
      <c r="H140" s="450">
        <v>30</v>
      </c>
      <c r="I140" s="445" t="s">
        <v>48</v>
      </c>
      <c r="J140" s="449"/>
      <c r="K140" s="448" t="s">
        <v>21</v>
      </c>
      <c r="L140" s="444"/>
    </row>
    <row r="141" spans="1:12" s="442" customFormat="1" ht="15.6" customHeight="1" x14ac:dyDescent="0.2">
      <c r="A141" s="436" t="s">
        <v>42</v>
      </c>
      <c r="B141" s="435" t="s">
        <v>1491</v>
      </c>
      <c r="C141" s="435" t="s">
        <v>46</v>
      </c>
      <c r="D141" s="435" t="s">
        <v>1490</v>
      </c>
      <c r="E141" s="451" t="s">
        <v>45</v>
      </c>
      <c r="F141" s="448" t="s">
        <v>46</v>
      </c>
      <c r="G141" s="445" t="s">
        <v>46</v>
      </c>
      <c r="H141" s="450">
        <v>350</v>
      </c>
      <c r="I141" s="445" t="s">
        <v>48</v>
      </c>
      <c r="J141" s="436"/>
      <c r="K141" s="436"/>
      <c r="L141" s="444"/>
    </row>
    <row r="142" spans="1:12" s="442" customFormat="1" ht="15.6" customHeight="1" x14ac:dyDescent="0.2">
      <c r="A142" s="436" t="s">
        <v>293</v>
      </c>
      <c r="B142" s="435" t="s">
        <v>1474</v>
      </c>
      <c r="C142" s="435" t="s">
        <v>66</v>
      </c>
      <c r="D142" s="451" t="s">
        <v>45</v>
      </c>
      <c r="E142" s="451" t="s">
        <v>45</v>
      </c>
      <c r="F142" s="448" t="s">
        <v>46</v>
      </c>
      <c r="G142" s="445" t="s">
        <v>46</v>
      </c>
      <c r="H142" s="450">
        <v>65</v>
      </c>
      <c r="I142" s="445" t="s">
        <v>48</v>
      </c>
      <c r="J142" s="449"/>
      <c r="K142" s="448" t="s">
        <v>21</v>
      </c>
      <c r="L142" s="444"/>
    </row>
    <row r="143" spans="1:12" s="442" customFormat="1" ht="15.6" customHeight="1" x14ac:dyDescent="0.2">
      <c r="A143" s="436" t="s">
        <v>42</v>
      </c>
      <c r="B143" s="435" t="s">
        <v>1489</v>
      </c>
      <c r="C143" s="435" t="s">
        <v>19</v>
      </c>
      <c r="D143" s="435" t="s">
        <v>225</v>
      </c>
      <c r="E143" s="451" t="s">
        <v>45</v>
      </c>
      <c r="F143" s="448" t="s">
        <v>46</v>
      </c>
      <c r="G143" s="445" t="s">
        <v>46</v>
      </c>
      <c r="H143" s="450">
        <v>6000</v>
      </c>
      <c r="I143" s="445" t="s">
        <v>48</v>
      </c>
      <c r="J143" s="436"/>
      <c r="K143" s="436"/>
      <c r="L143" s="444"/>
    </row>
    <row r="144" spans="1:12" s="442" customFormat="1" ht="15.6" customHeight="1" x14ac:dyDescent="0.2">
      <c r="A144" s="436" t="s">
        <v>42</v>
      </c>
      <c r="B144" s="435" t="s">
        <v>1488</v>
      </c>
      <c r="C144" s="435" t="s">
        <v>46</v>
      </c>
      <c r="D144" s="451" t="s">
        <v>45</v>
      </c>
      <c r="E144" s="451" t="s">
        <v>45</v>
      </c>
      <c r="F144" s="448" t="s">
        <v>46</v>
      </c>
      <c r="G144" s="445" t="s">
        <v>46</v>
      </c>
      <c r="H144" s="450">
        <v>3500</v>
      </c>
      <c r="I144" s="445" t="s">
        <v>48</v>
      </c>
      <c r="J144" s="449"/>
      <c r="K144" s="448" t="s">
        <v>21</v>
      </c>
      <c r="L144" s="444"/>
    </row>
    <row r="145" spans="1:12" s="442" customFormat="1" ht="15.6" customHeight="1" x14ac:dyDescent="0.2">
      <c r="A145" s="436" t="s">
        <v>49</v>
      </c>
      <c r="B145" s="435" t="s">
        <v>1487</v>
      </c>
      <c r="C145" s="435" t="s">
        <v>212</v>
      </c>
      <c r="D145" s="435" t="s">
        <v>45</v>
      </c>
      <c r="E145" s="435" t="s">
        <v>45</v>
      </c>
      <c r="F145" s="436" t="s">
        <v>46</v>
      </c>
      <c r="G145" s="445" t="s">
        <v>46</v>
      </c>
      <c r="H145" s="446">
        <v>400</v>
      </c>
      <c r="I145" s="445" t="s">
        <v>48</v>
      </c>
      <c r="J145" s="436"/>
      <c r="K145" s="436"/>
      <c r="L145" s="444"/>
    </row>
    <row r="146" spans="1:12" s="442" customFormat="1" ht="31.5" customHeight="1" x14ac:dyDescent="0.2">
      <c r="A146" s="436" t="s">
        <v>49</v>
      </c>
      <c r="B146" s="435" t="s">
        <v>1486</v>
      </c>
      <c r="C146" s="447" t="s">
        <v>1485</v>
      </c>
      <c r="D146" s="435" t="s">
        <v>45</v>
      </c>
      <c r="E146" s="435" t="s">
        <v>45</v>
      </c>
      <c r="F146" s="436" t="s">
        <v>46</v>
      </c>
      <c r="G146" s="436"/>
      <c r="H146" s="446">
        <v>30</v>
      </c>
      <c r="I146" s="445" t="s">
        <v>48</v>
      </c>
      <c r="J146" s="436"/>
      <c r="K146" s="436"/>
      <c r="L146" s="444"/>
    </row>
    <row r="147" spans="1:12" s="442" customFormat="1" ht="15.75" customHeight="1" x14ac:dyDescent="0.2">
      <c r="A147" s="436"/>
      <c r="B147" s="435"/>
      <c r="C147" s="447"/>
      <c r="D147" s="435"/>
      <c r="E147" s="435"/>
      <c r="F147" s="436"/>
      <c r="G147" s="436"/>
      <c r="H147" s="585">
        <f>SUM(H85:H146)</f>
        <v>43467</v>
      </c>
      <c r="I147" s="448"/>
      <c r="J147" s="436"/>
      <c r="K147" s="436"/>
      <c r="L147" s="444"/>
    </row>
    <row r="148" spans="1:12" s="442" customFormat="1" ht="15.6" customHeight="1" x14ac:dyDescent="0.2">
      <c r="A148" s="1181" t="s">
        <v>73</v>
      </c>
      <c r="B148" s="1182"/>
      <c r="C148" s="1182"/>
      <c r="D148" s="1183"/>
      <c r="E148" s="998" t="s">
        <v>23</v>
      </c>
      <c r="F148" s="998"/>
      <c r="G148" s="998"/>
      <c r="H148" s="998"/>
      <c r="I148" s="998"/>
      <c r="J148" s="998"/>
      <c r="K148" s="998"/>
      <c r="L148" s="999"/>
    </row>
    <row r="149" spans="1:12" s="442" customFormat="1" ht="15.6" customHeight="1" x14ac:dyDescent="0.2">
      <c r="A149" s="1184"/>
      <c r="B149" s="1185"/>
      <c r="C149" s="1185"/>
      <c r="D149" s="1186"/>
      <c r="E149" s="1001"/>
      <c r="F149" s="1001"/>
      <c r="G149" s="1001"/>
      <c r="H149" s="1001"/>
      <c r="I149" s="1001"/>
      <c r="J149" s="1001"/>
      <c r="K149" s="1001"/>
      <c r="L149" s="1002"/>
    </row>
    <row r="150" spans="1:12" s="442" customFormat="1" ht="15.6" customHeight="1" x14ac:dyDescent="0.2">
      <c r="A150" s="1184"/>
      <c r="B150" s="1185"/>
      <c r="C150" s="1185"/>
      <c r="D150" s="1186"/>
      <c r="E150" s="1001"/>
      <c r="F150" s="1001"/>
      <c r="G150" s="1001"/>
      <c r="H150" s="1001"/>
      <c r="I150" s="1001"/>
      <c r="J150" s="1001"/>
      <c r="K150" s="1001"/>
      <c r="L150" s="1002"/>
    </row>
    <row r="151" spans="1:12" s="442" customFormat="1" ht="15.6" customHeight="1" x14ac:dyDescent="0.2">
      <c r="A151" s="1187"/>
      <c r="B151" s="1188"/>
      <c r="C151" s="1188"/>
      <c r="D151" s="1189"/>
      <c r="E151" s="1004"/>
      <c r="F151" s="1004"/>
      <c r="G151" s="1004"/>
      <c r="H151" s="1004"/>
      <c r="I151" s="1004"/>
      <c r="J151" s="1004"/>
      <c r="K151" s="1004"/>
      <c r="L151" s="1005"/>
    </row>
    <row r="152" spans="1:12" s="442" customFormat="1" ht="15.6" customHeight="1" x14ac:dyDescent="0.2">
      <c r="A152" s="433"/>
      <c r="B152" s="434"/>
      <c r="C152" s="433"/>
      <c r="D152" s="433"/>
      <c r="E152" s="433"/>
      <c r="F152" s="433"/>
      <c r="G152" s="433"/>
      <c r="H152" s="433"/>
      <c r="I152" s="433"/>
      <c r="J152" s="433"/>
      <c r="K152" s="433"/>
      <c r="L152" s="443"/>
    </row>
    <row r="153" spans="1:12" s="442" customFormat="1" ht="15.6" customHeight="1" x14ac:dyDescent="0.2">
      <c r="A153" s="433"/>
      <c r="B153" s="434"/>
      <c r="C153" s="433"/>
      <c r="D153" s="433"/>
      <c r="E153" s="433"/>
      <c r="F153" s="433"/>
      <c r="G153" s="433"/>
      <c r="H153" s="433"/>
      <c r="I153" s="433"/>
      <c r="J153" s="433"/>
      <c r="K153" s="433"/>
      <c r="L153" s="443"/>
    </row>
    <row r="154" spans="1:12" s="442" customFormat="1" ht="15.6" customHeight="1" x14ac:dyDescent="0.2">
      <c r="A154" s="433"/>
      <c r="B154" s="434"/>
      <c r="C154" s="433"/>
      <c r="D154" s="433"/>
      <c r="E154" s="433"/>
      <c r="F154" s="433"/>
      <c r="G154" s="433"/>
      <c r="H154" s="433"/>
      <c r="I154" s="433"/>
      <c r="J154" s="433"/>
      <c r="K154" s="433"/>
      <c r="L154" s="443"/>
    </row>
    <row r="155" spans="1:12" s="442" customFormat="1" ht="15.6" customHeight="1" x14ac:dyDescent="0.2">
      <c r="A155" s="433"/>
      <c r="B155" s="434"/>
      <c r="C155" s="433"/>
      <c r="D155" s="433"/>
      <c r="E155" s="433"/>
      <c r="F155" s="433"/>
      <c r="G155" s="433"/>
      <c r="H155" s="433"/>
      <c r="I155" s="433"/>
      <c r="J155" s="433"/>
      <c r="K155" s="433"/>
      <c r="L155" s="443"/>
    </row>
    <row r="156" spans="1:12" s="442" customFormat="1" ht="15.6" customHeight="1" x14ac:dyDescent="0.2">
      <c r="A156" s="433"/>
      <c r="B156" s="434"/>
      <c r="C156" s="433"/>
      <c r="D156" s="433"/>
      <c r="E156" s="433"/>
      <c r="F156" s="433"/>
      <c r="G156" s="433"/>
      <c r="H156" s="433"/>
      <c r="I156" s="433"/>
      <c r="J156" s="433"/>
      <c r="K156" s="433"/>
      <c r="L156" s="443"/>
    </row>
    <row r="157" spans="1:12" s="442" customFormat="1" ht="15.6" customHeight="1" x14ac:dyDescent="0.2">
      <c r="A157" s="433"/>
      <c r="B157" s="434"/>
      <c r="C157" s="433"/>
      <c r="D157" s="433"/>
      <c r="E157" s="433"/>
      <c r="F157" s="433"/>
      <c r="G157" s="433"/>
      <c r="H157" s="433"/>
      <c r="I157" s="433"/>
      <c r="J157" s="433"/>
      <c r="K157" s="433"/>
      <c r="L157" s="443"/>
    </row>
    <row r="158" spans="1:12" s="442" customFormat="1" ht="15.6" customHeight="1" x14ac:dyDescent="0.2">
      <c r="A158" s="433"/>
      <c r="B158" s="434"/>
      <c r="C158" s="433"/>
      <c r="D158" s="433"/>
      <c r="E158" s="433"/>
      <c r="F158" s="433"/>
      <c r="G158" s="433"/>
      <c r="H158" s="433"/>
      <c r="I158" s="433"/>
      <c r="J158" s="433"/>
      <c r="K158" s="433"/>
      <c r="L158" s="443"/>
    </row>
    <row r="159" spans="1:12" s="442" customFormat="1" ht="15.6" customHeight="1" x14ac:dyDescent="0.2">
      <c r="A159" s="433"/>
      <c r="B159" s="434"/>
      <c r="C159" s="433"/>
      <c r="D159" s="433"/>
      <c r="E159" s="433"/>
      <c r="F159" s="433"/>
      <c r="G159" s="433"/>
      <c r="H159" s="433"/>
      <c r="I159" s="433"/>
      <c r="J159" s="433"/>
      <c r="K159" s="433"/>
      <c r="L159" s="443"/>
    </row>
    <row r="160" spans="1:12" s="442" customFormat="1" ht="15.6" customHeight="1" x14ac:dyDescent="0.2">
      <c r="A160" s="433"/>
      <c r="B160" s="434"/>
      <c r="C160" s="433"/>
      <c r="D160" s="433"/>
      <c r="E160" s="433"/>
      <c r="F160" s="433"/>
      <c r="G160" s="433"/>
      <c r="H160" s="433"/>
      <c r="I160" s="433"/>
      <c r="J160" s="433"/>
      <c r="K160" s="433"/>
      <c r="L160" s="443"/>
    </row>
    <row r="161" spans="1:12" s="415" customFormat="1" ht="37.5" customHeight="1" x14ac:dyDescent="0.2">
      <c r="A161" s="441"/>
      <c r="B161" s="440"/>
      <c r="C161" s="439"/>
      <c r="D161" s="439"/>
      <c r="E161" s="439"/>
      <c r="F161" s="439"/>
      <c r="G161" s="439"/>
      <c r="H161" s="439"/>
      <c r="I161" s="439"/>
      <c r="J161" s="439"/>
      <c r="K161" s="439"/>
      <c r="L161" s="438"/>
    </row>
    <row r="162" spans="1:12" s="415" customFormat="1" ht="15.6" customHeight="1" x14ac:dyDescent="0.2">
      <c r="A162" s="433"/>
      <c r="B162" s="434"/>
      <c r="C162" s="433"/>
      <c r="D162" s="433"/>
      <c r="E162" s="433"/>
      <c r="F162" s="433"/>
      <c r="G162" s="433"/>
      <c r="H162" s="433"/>
      <c r="I162" s="433"/>
      <c r="J162" s="433"/>
      <c r="K162" s="433"/>
      <c r="L162" s="433"/>
    </row>
    <row r="168" spans="1:12" ht="15.75" thickBot="1" x14ac:dyDescent="0.3"/>
    <row r="169" spans="1:12" ht="10.5" customHeight="1" thickTop="1" thickBot="1" x14ac:dyDescent="0.3">
      <c r="A169" s="1014" t="s">
        <v>135</v>
      </c>
      <c r="B169" s="432" t="s">
        <v>35</v>
      </c>
      <c r="C169" s="1016" t="s">
        <v>6</v>
      </c>
      <c r="D169" s="1016" t="s">
        <v>3</v>
      </c>
      <c r="E169" s="1016" t="s">
        <v>4</v>
      </c>
      <c r="F169" s="1016" t="s">
        <v>7</v>
      </c>
      <c r="G169" s="1016" t="s">
        <v>36</v>
      </c>
      <c r="H169" s="1016" t="s">
        <v>75</v>
      </c>
      <c r="I169" s="1016" t="s">
        <v>76</v>
      </c>
      <c r="J169" s="431" t="s">
        <v>38</v>
      </c>
      <c r="K169" s="1290"/>
      <c r="L169" s="1290"/>
    </row>
    <row r="170" spans="1:12" ht="13.15" customHeight="1" x14ac:dyDescent="0.25">
      <c r="A170" s="1287"/>
      <c r="B170" s="430"/>
      <c r="C170" s="1286"/>
      <c r="D170" s="1286"/>
      <c r="E170" s="1286"/>
      <c r="F170" s="1286"/>
      <c r="G170" s="1286"/>
      <c r="H170" s="1286"/>
      <c r="I170" s="1286"/>
      <c r="J170" s="429" t="s">
        <v>39</v>
      </c>
      <c r="K170" s="429" t="s">
        <v>40</v>
      </c>
      <c r="L170" s="429" t="s">
        <v>41</v>
      </c>
    </row>
    <row r="171" spans="1:12" s="415" customFormat="1" ht="15.6" customHeight="1" x14ac:dyDescent="0.2">
      <c r="A171" s="1288"/>
      <c r="B171" s="1289"/>
      <c r="C171" s="1289"/>
      <c r="D171" s="1289"/>
      <c r="E171" s="1289"/>
      <c r="F171" s="1289"/>
      <c r="G171" s="1289"/>
      <c r="H171" s="1289"/>
      <c r="I171" s="1289"/>
      <c r="J171" s="1289"/>
      <c r="K171" s="1289"/>
      <c r="L171" s="1289"/>
    </row>
    <row r="172" spans="1:12" s="415" customFormat="1" ht="15.6" customHeight="1" x14ac:dyDescent="0.2">
      <c r="A172" s="428" t="s">
        <v>42</v>
      </c>
      <c r="B172" s="427" t="s">
        <v>1473</v>
      </c>
      <c r="C172" s="426" t="s">
        <v>63</v>
      </c>
      <c r="D172" s="426" t="s">
        <v>566</v>
      </c>
      <c r="E172" s="426" t="s">
        <v>45</v>
      </c>
      <c r="F172" s="416" t="s">
        <v>46</v>
      </c>
      <c r="G172" s="416" t="s">
        <v>46</v>
      </c>
      <c r="H172" s="416"/>
      <c r="I172" s="416" t="s">
        <v>1414</v>
      </c>
      <c r="J172" s="416"/>
      <c r="K172" s="416"/>
      <c r="L172" s="416" t="s">
        <v>21</v>
      </c>
    </row>
    <row r="173" spans="1:12" s="415" customFormat="1" ht="15.6" customHeight="1" x14ac:dyDescent="0.2">
      <c r="A173" s="420" t="s">
        <v>42</v>
      </c>
      <c r="B173" s="425" t="s">
        <v>1472</v>
      </c>
      <c r="C173" s="418" t="s">
        <v>63</v>
      </c>
      <c r="D173" s="418" t="s">
        <v>45</v>
      </c>
      <c r="E173" s="418" t="s">
        <v>45</v>
      </c>
      <c r="F173" s="417" t="s">
        <v>46</v>
      </c>
      <c r="G173" s="416" t="s">
        <v>46</v>
      </c>
      <c r="H173" s="417"/>
      <c r="I173" s="416" t="s">
        <v>1414</v>
      </c>
      <c r="J173" s="417"/>
      <c r="K173" s="417"/>
      <c r="L173" s="416" t="s">
        <v>21</v>
      </c>
    </row>
    <row r="174" spans="1:12" s="415" customFormat="1" ht="15.6" customHeight="1" x14ac:dyDescent="0.2">
      <c r="A174" s="420" t="s">
        <v>42</v>
      </c>
      <c r="B174" s="419" t="s">
        <v>1471</v>
      </c>
      <c r="C174" s="418" t="s">
        <v>501</v>
      </c>
      <c r="D174" s="418" t="s">
        <v>1470</v>
      </c>
      <c r="E174" s="418" t="s">
        <v>45</v>
      </c>
      <c r="F174" s="417" t="s">
        <v>46</v>
      </c>
      <c r="G174" s="416" t="s">
        <v>46</v>
      </c>
      <c r="H174" s="417"/>
      <c r="I174" s="416" t="s">
        <v>1414</v>
      </c>
      <c r="J174" s="417"/>
      <c r="K174" s="417"/>
      <c r="L174" s="416" t="s">
        <v>21</v>
      </c>
    </row>
    <row r="175" spans="1:12" s="415" customFormat="1" ht="15.6" customHeight="1" x14ac:dyDescent="0.2">
      <c r="A175" s="420" t="s">
        <v>42</v>
      </c>
      <c r="B175" s="419" t="s">
        <v>65</v>
      </c>
      <c r="C175" s="418" t="s">
        <v>66</v>
      </c>
      <c r="D175" s="418" t="s">
        <v>67</v>
      </c>
      <c r="E175" s="418" t="s">
        <v>45</v>
      </c>
      <c r="F175" s="417" t="s">
        <v>46</v>
      </c>
      <c r="G175" s="416" t="s">
        <v>46</v>
      </c>
      <c r="H175" s="422">
        <v>3500</v>
      </c>
      <c r="I175" s="416" t="s">
        <v>48</v>
      </c>
      <c r="J175" s="417"/>
      <c r="K175" s="417"/>
      <c r="L175" s="416" t="s">
        <v>21</v>
      </c>
    </row>
    <row r="176" spans="1:12" s="415" customFormat="1" ht="15.6" customHeight="1" x14ac:dyDescent="0.2">
      <c r="A176" s="420" t="s">
        <v>42</v>
      </c>
      <c r="B176" s="419" t="s">
        <v>1469</v>
      </c>
      <c r="C176" s="418" t="s">
        <v>63</v>
      </c>
      <c r="D176" s="418" t="s">
        <v>45</v>
      </c>
      <c r="E176" s="418" t="s">
        <v>45</v>
      </c>
      <c r="F176" s="417" t="s">
        <v>46</v>
      </c>
      <c r="G176" s="416" t="s">
        <v>46</v>
      </c>
      <c r="H176" s="417"/>
      <c r="I176" s="416" t="s">
        <v>1414</v>
      </c>
      <c r="J176" s="417"/>
      <c r="K176" s="417"/>
      <c r="L176" s="416" t="s">
        <v>21</v>
      </c>
    </row>
    <row r="177" spans="1:12" s="415" customFormat="1" ht="15.6" customHeight="1" x14ac:dyDescent="0.2">
      <c r="A177" s="420" t="s">
        <v>49</v>
      </c>
      <c r="B177" s="419" t="s">
        <v>1468</v>
      </c>
      <c r="C177" s="418" t="s">
        <v>1467</v>
      </c>
      <c r="D177" s="418" t="s">
        <v>45</v>
      </c>
      <c r="E177" s="418" t="s">
        <v>45</v>
      </c>
      <c r="F177" s="417" t="s">
        <v>46</v>
      </c>
      <c r="G177" s="416" t="s">
        <v>46</v>
      </c>
      <c r="H177" s="417"/>
      <c r="I177" s="416" t="s">
        <v>1414</v>
      </c>
      <c r="J177" s="417"/>
      <c r="K177" s="417"/>
      <c r="L177" s="416" t="s">
        <v>21</v>
      </c>
    </row>
    <row r="178" spans="1:12" s="415" customFormat="1" ht="15.6" customHeight="1" x14ac:dyDescent="0.2">
      <c r="A178" s="420" t="s">
        <v>49</v>
      </c>
      <c r="B178" s="425" t="s">
        <v>1466</v>
      </c>
      <c r="C178" s="418" t="s">
        <v>1465</v>
      </c>
      <c r="D178" s="418" t="s">
        <v>45</v>
      </c>
      <c r="E178" s="418" t="s">
        <v>45</v>
      </c>
      <c r="F178" s="417" t="s">
        <v>46</v>
      </c>
      <c r="G178" s="416" t="s">
        <v>46</v>
      </c>
      <c r="H178" s="417"/>
      <c r="I178" s="416" t="s">
        <v>1414</v>
      </c>
      <c r="J178" s="417"/>
      <c r="K178" s="417"/>
      <c r="L178" s="416" t="s">
        <v>21</v>
      </c>
    </row>
    <row r="179" spans="1:12" s="415" customFormat="1" ht="15.6" customHeight="1" x14ac:dyDescent="0.2">
      <c r="A179" s="420" t="s">
        <v>42</v>
      </c>
      <c r="B179" s="419" t="s">
        <v>1464</v>
      </c>
      <c r="C179" s="418" t="s">
        <v>1463</v>
      </c>
      <c r="D179" s="418" t="s">
        <v>45</v>
      </c>
      <c r="E179" s="418" t="s">
        <v>45</v>
      </c>
      <c r="F179" s="417" t="s">
        <v>46</v>
      </c>
      <c r="G179" s="416" t="s">
        <v>46</v>
      </c>
      <c r="H179" s="417"/>
      <c r="I179" s="416" t="s">
        <v>1414</v>
      </c>
      <c r="J179" s="417"/>
      <c r="K179" s="417"/>
      <c r="L179" s="416" t="s">
        <v>21</v>
      </c>
    </row>
    <row r="180" spans="1:12" s="415" customFormat="1" ht="15.6" customHeight="1" x14ac:dyDescent="0.2">
      <c r="A180" s="420" t="s">
        <v>49</v>
      </c>
      <c r="B180" s="419" t="s">
        <v>1462</v>
      </c>
      <c r="C180" s="418" t="s">
        <v>56</v>
      </c>
      <c r="D180" s="418" t="s">
        <v>45</v>
      </c>
      <c r="E180" s="418" t="s">
        <v>45</v>
      </c>
      <c r="F180" s="417" t="s">
        <v>46</v>
      </c>
      <c r="G180" s="416" t="s">
        <v>46</v>
      </c>
      <c r="H180" s="417"/>
      <c r="I180" s="416" t="s">
        <v>1414</v>
      </c>
      <c r="J180" s="417"/>
      <c r="K180" s="417"/>
      <c r="L180" s="416" t="s">
        <v>21</v>
      </c>
    </row>
    <row r="181" spans="1:12" s="415" customFormat="1" ht="15.6" customHeight="1" x14ac:dyDescent="0.2">
      <c r="A181" s="420" t="s">
        <v>293</v>
      </c>
      <c r="B181" s="419" t="s">
        <v>1461</v>
      </c>
      <c r="C181" s="418" t="s">
        <v>66</v>
      </c>
      <c r="D181" s="418" t="s">
        <v>45</v>
      </c>
      <c r="E181" s="418" t="s">
        <v>45</v>
      </c>
      <c r="F181" s="417" t="s">
        <v>46</v>
      </c>
      <c r="G181" s="416" t="s">
        <v>46</v>
      </c>
      <c r="H181" s="417"/>
      <c r="I181" s="416" t="s">
        <v>1414</v>
      </c>
      <c r="J181" s="417"/>
      <c r="K181" s="417"/>
      <c r="L181" s="416" t="s">
        <v>21</v>
      </c>
    </row>
    <row r="182" spans="1:12" s="415" customFormat="1" ht="15.6" customHeight="1" x14ac:dyDescent="0.2">
      <c r="A182" s="420" t="s">
        <v>54</v>
      </c>
      <c r="B182" s="419" t="s">
        <v>1460</v>
      </c>
      <c r="C182" s="418" t="s">
        <v>66</v>
      </c>
      <c r="D182" s="418" t="s">
        <v>45</v>
      </c>
      <c r="E182" s="418" t="s">
        <v>45</v>
      </c>
      <c r="F182" s="417" t="s">
        <v>46</v>
      </c>
      <c r="G182" s="416" t="s">
        <v>46</v>
      </c>
      <c r="H182" s="417"/>
      <c r="I182" s="416" t="s">
        <v>1414</v>
      </c>
      <c r="J182" s="417"/>
      <c r="K182" s="417"/>
      <c r="L182" s="416" t="s">
        <v>21</v>
      </c>
    </row>
    <row r="183" spans="1:12" s="415" customFormat="1" ht="15.6" customHeight="1" x14ac:dyDescent="0.2">
      <c r="A183" s="420" t="s">
        <v>42</v>
      </c>
      <c r="B183" s="419" t="s">
        <v>1150</v>
      </c>
      <c r="C183" s="418" t="s">
        <v>19</v>
      </c>
      <c r="D183" s="418" t="s">
        <v>45</v>
      </c>
      <c r="E183" s="418" t="s">
        <v>45</v>
      </c>
      <c r="F183" s="417" t="s">
        <v>46</v>
      </c>
      <c r="G183" s="416" t="s">
        <v>46</v>
      </c>
      <c r="H183" s="417"/>
      <c r="I183" s="416" t="s">
        <v>1414</v>
      </c>
      <c r="J183" s="417"/>
      <c r="K183" s="417"/>
      <c r="L183" s="416" t="s">
        <v>21</v>
      </c>
    </row>
    <row r="184" spans="1:12" s="415" customFormat="1" ht="15.6" customHeight="1" x14ac:dyDescent="0.2">
      <c r="A184" s="420" t="s">
        <v>54</v>
      </c>
      <c r="B184" s="419" t="s">
        <v>1459</v>
      </c>
      <c r="C184" s="418" t="s">
        <v>63</v>
      </c>
      <c r="D184" s="418" t="s">
        <v>45</v>
      </c>
      <c r="E184" s="418" t="s">
        <v>45</v>
      </c>
      <c r="F184" s="417" t="s">
        <v>46</v>
      </c>
      <c r="G184" s="416" t="s">
        <v>46</v>
      </c>
      <c r="H184" s="417"/>
      <c r="I184" s="416" t="s">
        <v>1414</v>
      </c>
      <c r="J184" s="417"/>
      <c r="K184" s="417"/>
      <c r="L184" s="416" t="s">
        <v>21</v>
      </c>
    </row>
    <row r="185" spans="1:12" s="415" customFormat="1" ht="15.6" customHeight="1" x14ac:dyDescent="0.2">
      <c r="A185" s="420" t="s">
        <v>1458</v>
      </c>
      <c r="B185" s="419" t="s">
        <v>1457</v>
      </c>
      <c r="C185" s="418" t="s">
        <v>1456</v>
      </c>
      <c r="D185" s="418" t="s">
        <v>45</v>
      </c>
      <c r="E185" s="418" t="s">
        <v>45</v>
      </c>
      <c r="F185" s="417" t="s">
        <v>46</v>
      </c>
      <c r="G185" s="416" t="s">
        <v>46</v>
      </c>
      <c r="H185" s="417"/>
      <c r="I185" s="416" t="s">
        <v>1414</v>
      </c>
      <c r="J185" s="417"/>
      <c r="K185" s="417"/>
      <c r="L185" s="416" t="s">
        <v>21</v>
      </c>
    </row>
    <row r="186" spans="1:12" s="415" customFormat="1" ht="15.6" customHeight="1" x14ac:dyDescent="0.2">
      <c r="A186" s="420" t="s">
        <v>54</v>
      </c>
      <c r="B186" s="419" t="s">
        <v>1455</v>
      </c>
      <c r="C186" s="418" t="s">
        <v>66</v>
      </c>
      <c r="D186" s="418" t="s">
        <v>45</v>
      </c>
      <c r="E186" s="418" t="s">
        <v>45</v>
      </c>
      <c r="F186" s="417" t="s">
        <v>46</v>
      </c>
      <c r="G186" s="416" t="s">
        <v>46</v>
      </c>
      <c r="H186" s="417"/>
      <c r="I186" s="416" t="s">
        <v>1414</v>
      </c>
      <c r="J186" s="417"/>
      <c r="K186" s="417"/>
      <c r="L186" s="416" t="s">
        <v>21</v>
      </c>
    </row>
    <row r="187" spans="1:12" s="415" customFormat="1" ht="15.6" customHeight="1" x14ac:dyDescent="0.2">
      <c r="A187" s="420" t="s">
        <v>42</v>
      </c>
      <c r="B187" s="419" t="s">
        <v>1454</v>
      </c>
      <c r="C187" s="418" t="s">
        <v>56</v>
      </c>
      <c r="D187" s="418" t="s">
        <v>45</v>
      </c>
      <c r="E187" s="418" t="s">
        <v>45</v>
      </c>
      <c r="F187" s="417" t="s">
        <v>46</v>
      </c>
      <c r="G187" s="416" t="s">
        <v>46</v>
      </c>
      <c r="H187" s="417"/>
      <c r="I187" s="416" t="s">
        <v>1414</v>
      </c>
      <c r="J187" s="417"/>
      <c r="K187" s="417"/>
      <c r="L187" s="416" t="s">
        <v>21</v>
      </c>
    </row>
    <row r="188" spans="1:12" s="415" customFormat="1" ht="15.6" customHeight="1" x14ac:dyDescent="0.2">
      <c r="A188" s="420" t="s">
        <v>42</v>
      </c>
      <c r="B188" s="425" t="s">
        <v>1453</v>
      </c>
      <c r="C188" s="424" t="s">
        <v>1452</v>
      </c>
      <c r="D188" s="418" t="s">
        <v>45</v>
      </c>
      <c r="E188" s="418" t="s">
        <v>45</v>
      </c>
      <c r="F188" s="417" t="s">
        <v>46</v>
      </c>
      <c r="G188" s="416" t="s">
        <v>46</v>
      </c>
      <c r="H188" s="417"/>
      <c r="I188" s="416" t="s">
        <v>1414</v>
      </c>
      <c r="J188" s="417"/>
      <c r="K188" s="417"/>
      <c r="L188" s="416" t="s">
        <v>21</v>
      </c>
    </row>
    <row r="189" spans="1:12" s="415" customFormat="1" ht="15.6" customHeight="1" x14ac:dyDescent="0.2">
      <c r="A189" s="420" t="s">
        <v>1118</v>
      </c>
      <c r="B189" s="419" t="s">
        <v>1451</v>
      </c>
      <c r="C189" s="418" t="s">
        <v>1437</v>
      </c>
      <c r="D189" s="418" t="s">
        <v>45</v>
      </c>
      <c r="E189" s="418" t="s">
        <v>45</v>
      </c>
      <c r="F189" s="417" t="s">
        <v>46</v>
      </c>
      <c r="G189" s="416" t="s">
        <v>46</v>
      </c>
      <c r="H189" s="417"/>
      <c r="I189" s="416" t="s">
        <v>1414</v>
      </c>
      <c r="J189" s="417"/>
      <c r="K189" s="417"/>
      <c r="L189" s="416" t="s">
        <v>21</v>
      </c>
    </row>
    <row r="190" spans="1:12" s="415" customFormat="1" ht="15.6" customHeight="1" x14ac:dyDescent="0.2">
      <c r="A190" s="420" t="s">
        <v>42</v>
      </c>
      <c r="B190" s="419" t="s">
        <v>1450</v>
      </c>
      <c r="C190" s="418" t="s">
        <v>359</v>
      </c>
      <c r="D190" s="418" t="s">
        <v>45</v>
      </c>
      <c r="E190" s="418" t="s">
        <v>45</v>
      </c>
      <c r="F190" s="417" t="s">
        <v>46</v>
      </c>
      <c r="G190" s="416" t="s">
        <v>46</v>
      </c>
      <c r="H190" s="417"/>
      <c r="I190" s="416" t="s">
        <v>1414</v>
      </c>
      <c r="J190" s="417"/>
      <c r="K190" s="417"/>
      <c r="L190" s="416" t="s">
        <v>21</v>
      </c>
    </row>
    <row r="191" spans="1:12" s="415" customFormat="1" ht="15.6" customHeight="1" x14ac:dyDescent="0.2">
      <c r="A191" s="420" t="s">
        <v>238</v>
      </c>
      <c r="B191" s="419" t="s">
        <v>1449</v>
      </c>
      <c r="C191" s="418" t="s">
        <v>1442</v>
      </c>
      <c r="D191" s="418" t="s">
        <v>45</v>
      </c>
      <c r="E191" s="418" t="s">
        <v>45</v>
      </c>
      <c r="F191" s="417" t="s">
        <v>46</v>
      </c>
      <c r="G191" s="416" t="s">
        <v>46</v>
      </c>
      <c r="H191" s="417"/>
      <c r="I191" s="416" t="s">
        <v>1414</v>
      </c>
      <c r="J191" s="417"/>
      <c r="K191" s="417"/>
      <c r="L191" s="416" t="s">
        <v>21</v>
      </c>
    </row>
    <row r="192" spans="1:12" s="415" customFormat="1" ht="15.6" customHeight="1" x14ac:dyDescent="0.2">
      <c r="A192" s="420" t="s">
        <v>54</v>
      </c>
      <c r="B192" s="419" t="s">
        <v>1448</v>
      </c>
      <c r="C192" s="418" t="s">
        <v>56</v>
      </c>
      <c r="D192" s="418" t="s">
        <v>45</v>
      </c>
      <c r="E192" s="418" t="s">
        <v>45</v>
      </c>
      <c r="F192" s="417" t="s">
        <v>46</v>
      </c>
      <c r="G192" s="416" t="s">
        <v>46</v>
      </c>
      <c r="H192" s="417"/>
      <c r="I192" s="416" t="s">
        <v>1414</v>
      </c>
      <c r="J192" s="417"/>
      <c r="K192" s="417"/>
      <c r="L192" s="416" t="s">
        <v>21</v>
      </c>
    </row>
    <row r="193" spans="1:12" s="415" customFormat="1" ht="22.9" customHeight="1" x14ac:dyDescent="0.2">
      <c r="A193" s="421" t="s">
        <v>1447</v>
      </c>
      <c r="B193" s="419" t="s">
        <v>1446</v>
      </c>
      <c r="C193" s="418" t="s">
        <v>1360</v>
      </c>
      <c r="D193" s="418" t="s">
        <v>45</v>
      </c>
      <c r="E193" s="418" t="s">
        <v>45</v>
      </c>
      <c r="F193" s="417" t="s">
        <v>46</v>
      </c>
      <c r="G193" s="416" t="s">
        <v>46</v>
      </c>
      <c r="H193" s="417"/>
      <c r="I193" s="416" t="s">
        <v>1414</v>
      </c>
      <c r="J193" s="417"/>
      <c r="K193" s="417"/>
      <c r="L193" s="416" t="s">
        <v>21</v>
      </c>
    </row>
    <row r="194" spans="1:12" s="415" customFormat="1" ht="13.5" customHeight="1" x14ac:dyDescent="0.2">
      <c r="A194" s="421" t="s">
        <v>1445</v>
      </c>
      <c r="B194" s="419" t="s">
        <v>1444</v>
      </c>
      <c r="C194" s="418" t="s">
        <v>204</v>
      </c>
      <c r="D194" s="418" t="s">
        <v>45</v>
      </c>
      <c r="E194" s="418" t="s">
        <v>45</v>
      </c>
      <c r="F194" s="417" t="s">
        <v>46</v>
      </c>
      <c r="G194" s="416" t="s">
        <v>46</v>
      </c>
      <c r="H194" s="417"/>
      <c r="I194" s="416" t="s">
        <v>1414</v>
      </c>
      <c r="J194" s="417"/>
      <c r="K194" s="417"/>
      <c r="L194" s="416" t="s">
        <v>21</v>
      </c>
    </row>
    <row r="195" spans="1:12" s="415" customFormat="1" ht="15.6" customHeight="1" x14ac:dyDescent="0.2">
      <c r="A195" s="420" t="s">
        <v>54</v>
      </c>
      <c r="B195" s="419" t="s">
        <v>1443</v>
      </c>
      <c r="C195" s="418" t="s">
        <v>1442</v>
      </c>
      <c r="D195" s="418" t="s">
        <v>45</v>
      </c>
      <c r="E195" s="418" t="s">
        <v>45</v>
      </c>
      <c r="F195" s="417" t="s">
        <v>46</v>
      </c>
      <c r="G195" s="416" t="s">
        <v>46</v>
      </c>
      <c r="H195" s="417"/>
      <c r="I195" s="416" t="s">
        <v>1414</v>
      </c>
      <c r="J195" s="417"/>
      <c r="K195" s="417"/>
      <c r="L195" s="416" t="s">
        <v>21</v>
      </c>
    </row>
    <row r="196" spans="1:12" s="415" customFormat="1" ht="15.6" customHeight="1" x14ac:dyDescent="0.2">
      <c r="A196" s="420" t="s">
        <v>42</v>
      </c>
      <c r="B196" s="419" t="s">
        <v>1441</v>
      </c>
      <c r="C196" s="418" t="s">
        <v>19</v>
      </c>
      <c r="D196" s="418" t="s">
        <v>45</v>
      </c>
      <c r="E196" s="418" t="s">
        <v>45</v>
      </c>
      <c r="F196" s="417" t="s">
        <v>46</v>
      </c>
      <c r="G196" s="416" t="s">
        <v>46</v>
      </c>
      <c r="H196" s="417"/>
      <c r="I196" s="416" t="s">
        <v>1414</v>
      </c>
      <c r="J196" s="417"/>
      <c r="K196" s="417"/>
      <c r="L196" s="416" t="s">
        <v>21</v>
      </c>
    </row>
    <row r="197" spans="1:12" s="415" customFormat="1" ht="15.6" customHeight="1" x14ac:dyDescent="0.2">
      <c r="A197" s="420" t="s">
        <v>42</v>
      </c>
      <c r="B197" s="419" t="s">
        <v>1440</v>
      </c>
      <c r="C197" s="418" t="s">
        <v>1437</v>
      </c>
      <c r="D197" s="418" t="s">
        <v>45</v>
      </c>
      <c r="E197" s="418" t="s">
        <v>45</v>
      </c>
      <c r="F197" s="417" t="s">
        <v>46</v>
      </c>
      <c r="G197" s="416" t="s">
        <v>46</v>
      </c>
      <c r="H197" s="417"/>
      <c r="I197" s="416" t="s">
        <v>1414</v>
      </c>
      <c r="J197" s="417"/>
      <c r="K197" s="417"/>
      <c r="L197" s="416" t="s">
        <v>21</v>
      </c>
    </row>
    <row r="198" spans="1:12" s="415" customFormat="1" ht="23.45" customHeight="1" x14ac:dyDescent="0.2">
      <c r="A198" s="421" t="s">
        <v>1439</v>
      </c>
      <c r="B198" s="419" t="s">
        <v>1438</v>
      </c>
      <c r="C198" s="418" t="s">
        <v>1437</v>
      </c>
      <c r="D198" s="418" t="s">
        <v>45</v>
      </c>
      <c r="E198" s="418" t="s">
        <v>45</v>
      </c>
      <c r="F198" s="417" t="s">
        <v>46</v>
      </c>
      <c r="G198" s="416" t="s">
        <v>46</v>
      </c>
      <c r="H198" s="417"/>
      <c r="I198" s="416" t="s">
        <v>1414</v>
      </c>
      <c r="J198" s="417"/>
      <c r="K198" s="417"/>
      <c r="L198" s="416" t="s">
        <v>21</v>
      </c>
    </row>
    <row r="199" spans="1:12" s="415" customFormat="1" ht="21" customHeight="1" x14ac:dyDescent="0.2">
      <c r="A199" s="420" t="s">
        <v>42</v>
      </c>
      <c r="B199" s="419" t="s">
        <v>1141</v>
      </c>
      <c r="C199" s="418" t="s">
        <v>19</v>
      </c>
      <c r="D199" s="424" t="s">
        <v>1436</v>
      </c>
      <c r="E199" s="418" t="s">
        <v>1435</v>
      </c>
      <c r="F199" s="417" t="s">
        <v>46</v>
      </c>
      <c r="G199" s="416" t="s">
        <v>46</v>
      </c>
      <c r="H199" s="422">
        <v>2500</v>
      </c>
      <c r="I199" s="416" t="s">
        <v>48</v>
      </c>
      <c r="J199" s="417"/>
      <c r="K199" s="417"/>
      <c r="L199" s="416" t="s">
        <v>21</v>
      </c>
    </row>
    <row r="200" spans="1:12" s="415" customFormat="1" ht="18" customHeight="1" x14ac:dyDescent="0.2">
      <c r="A200" s="420" t="s">
        <v>42</v>
      </c>
      <c r="B200" s="419" t="s">
        <v>1434</v>
      </c>
      <c r="C200" s="418" t="s">
        <v>19</v>
      </c>
      <c r="D200" s="418" t="s">
        <v>1433</v>
      </c>
      <c r="E200" s="424" t="s">
        <v>1432</v>
      </c>
      <c r="F200" s="417" t="s">
        <v>46</v>
      </c>
      <c r="G200" s="416" t="s">
        <v>46</v>
      </c>
      <c r="H200" s="423"/>
      <c r="I200" s="416" t="s">
        <v>1414</v>
      </c>
      <c r="J200" s="417"/>
      <c r="K200" s="417"/>
      <c r="L200" s="416" t="s">
        <v>21</v>
      </c>
    </row>
    <row r="201" spans="1:12" s="415" customFormat="1" ht="15.6" customHeight="1" x14ac:dyDescent="0.2">
      <c r="A201" s="420" t="s">
        <v>42</v>
      </c>
      <c r="B201" s="419" t="s">
        <v>1431</v>
      </c>
      <c r="C201" s="418" t="s">
        <v>19</v>
      </c>
      <c r="D201" s="418" t="s">
        <v>45</v>
      </c>
      <c r="E201" s="418" t="s">
        <v>45</v>
      </c>
      <c r="F201" s="417" t="s">
        <v>46</v>
      </c>
      <c r="G201" s="416" t="s">
        <v>46</v>
      </c>
      <c r="H201" s="422">
        <v>10000</v>
      </c>
      <c r="I201" s="416" t="s">
        <v>48</v>
      </c>
      <c r="J201" s="417"/>
      <c r="K201" s="417"/>
      <c r="L201" s="416" t="s">
        <v>21</v>
      </c>
    </row>
    <row r="202" spans="1:12" s="415" customFormat="1" ht="15.6" customHeight="1" x14ac:dyDescent="0.2">
      <c r="A202" s="420" t="s">
        <v>42</v>
      </c>
      <c r="B202" s="419" t="s">
        <v>1430</v>
      </c>
      <c r="C202" s="418" t="s">
        <v>56</v>
      </c>
      <c r="D202" s="418" t="s">
        <v>45</v>
      </c>
      <c r="E202" s="418" t="s">
        <v>45</v>
      </c>
      <c r="F202" s="417" t="s">
        <v>46</v>
      </c>
      <c r="G202" s="416" t="s">
        <v>46</v>
      </c>
      <c r="H202" s="422">
        <v>8000</v>
      </c>
      <c r="I202" s="416" t="s">
        <v>48</v>
      </c>
      <c r="J202" s="417"/>
      <c r="K202" s="417"/>
      <c r="L202" s="416" t="s">
        <v>21</v>
      </c>
    </row>
    <row r="203" spans="1:12" s="415" customFormat="1" ht="15.6" customHeight="1" x14ac:dyDescent="0.2">
      <c r="A203" s="420" t="s">
        <v>49</v>
      </c>
      <c r="B203" s="419" t="s">
        <v>1219</v>
      </c>
      <c r="C203" s="418" t="s">
        <v>63</v>
      </c>
      <c r="D203" s="418" t="s">
        <v>45</v>
      </c>
      <c r="E203" s="418" t="s">
        <v>45</v>
      </c>
      <c r="F203" s="417" t="s">
        <v>46</v>
      </c>
      <c r="G203" s="416" t="s">
        <v>46</v>
      </c>
      <c r="H203" s="417"/>
      <c r="I203" s="416" t="s">
        <v>1414</v>
      </c>
      <c r="J203" s="417"/>
      <c r="K203" s="417"/>
      <c r="L203" s="416" t="s">
        <v>21</v>
      </c>
    </row>
    <row r="204" spans="1:12" s="415" customFormat="1" ht="15.6" customHeight="1" x14ac:dyDescent="0.2">
      <c r="A204" s="420" t="s">
        <v>49</v>
      </c>
      <c r="B204" s="419" t="s">
        <v>1429</v>
      </c>
      <c r="C204" s="418" t="s">
        <v>63</v>
      </c>
      <c r="D204" s="418" t="s">
        <v>45</v>
      </c>
      <c r="E204" s="418" t="s">
        <v>45</v>
      </c>
      <c r="F204" s="417" t="s">
        <v>46</v>
      </c>
      <c r="G204" s="416" t="s">
        <v>46</v>
      </c>
      <c r="H204" s="417"/>
      <c r="I204" s="416" t="s">
        <v>1414</v>
      </c>
      <c r="J204" s="417"/>
      <c r="K204" s="417"/>
      <c r="L204" s="416" t="s">
        <v>21</v>
      </c>
    </row>
    <row r="205" spans="1:12" s="415" customFormat="1" ht="25.9" customHeight="1" x14ac:dyDescent="0.2">
      <c r="A205" s="421" t="s">
        <v>1428</v>
      </c>
      <c r="B205" s="419" t="s">
        <v>1427</v>
      </c>
      <c r="C205" s="418" t="s">
        <v>56</v>
      </c>
      <c r="D205" s="418" t="s">
        <v>45</v>
      </c>
      <c r="E205" s="418" t="s">
        <v>45</v>
      </c>
      <c r="F205" s="417" t="s">
        <v>46</v>
      </c>
      <c r="G205" s="416" t="s">
        <v>46</v>
      </c>
      <c r="H205" s="417"/>
      <c r="I205" s="416" t="s">
        <v>1414</v>
      </c>
      <c r="J205" s="417"/>
      <c r="K205" s="417"/>
      <c r="L205" s="416" t="s">
        <v>21</v>
      </c>
    </row>
    <row r="206" spans="1:12" s="415" customFormat="1" ht="14.25" customHeight="1" x14ac:dyDescent="0.2">
      <c r="A206" s="421" t="s">
        <v>1426</v>
      </c>
      <c r="B206" s="419" t="s">
        <v>1425</v>
      </c>
      <c r="C206" s="418" t="s">
        <v>56</v>
      </c>
      <c r="D206" s="418" t="s">
        <v>45</v>
      </c>
      <c r="E206" s="418" t="s">
        <v>45</v>
      </c>
      <c r="F206" s="417" t="s">
        <v>46</v>
      </c>
      <c r="G206" s="416" t="s">
        <v>46</v>
      </c>
      <c r="H206" s="417"/>
      <c r="I206" s="416" t="s">
        <v>1414</v>
      </c>
      <c r="J206" s="417"/>
      <c r="K206" s="417"/>
      <c r="L206" s="416" t="s">
        <v>21</v>
      </c>
    </row>
    <row r="207" spans="1:12" s="415" customFormat="1" ht="21.6" customHeight="1" x14ac:dyDescent="0.2">
      <c r="A207" s="421" t="s">
        <v>1424</v>
      </c>
      <c r="B207" s="419" t="s">
        <v>1423</v>
      </c>
      <c r="C207" s="418" t="s">
        <v>56</v>
      </c>
      <c r="D207" s="418" t="s">
        <v>45</v>
      </c>
      <c r="E207" s="418" t="s">
        <v>45</v>
      </c>
      <c r="F207" s="417" t="s">
        <v>46</v>
      </c>
      <c r="G207" s="416" t="s">
        <v>46</v>
      </c>
      <c r="H207" s="417"/>
      <c r="I207" s="416" t="s">
        <v>1414</v>
      </c>
      <c r="J207" s="417"/>
      <c r="K207" s="417"/>
      <c r="L207" s="416" t="s">
        <v>21</v>
      </c>
    </row>
    <row r="208" spans="1:12" s="415" customFormat="1" ht="15.6" customHeight="1" x14ac:dyDescent="0.2">
      <c r="A208" s="420" t="s">
        <v>42</v>
      </c>
      <c r="B208" s="419" t="s">
        <v>1422</v>
      </c>
      <c r="C208" s="418" t="s">
        <v>204</v>
      </c>
      <c r="D208" s="418" t="s">
        <v>45</v>
      </c>
      <c r="E208" s="418" t="s">
        <v>45</v>
      </c>
      <c r="F208" s="417" t="s">
        <v>46</v>
      </c>
      <c r="G208" s="416" t="s">
        <v>46</v>
      </c>
      <c r="H208" s="417"/>
      <c r="I208" s="416" t="s">
        <v>1414</v>
      </c>
      <c r="J208" s="417"/>
      <c r="K208" s="417"/>
      <c r="L208" s="416" t="s">
        <v>21</v>
      </c>
    </row>
    <row r="209" spans="1:16" s="415" customFormat="1" ht="24" customHeight="1" x14ac:dyDescent="0.2">
      <c r="A209" s="421" t="s">
        <v>1421</v>
      </c>
      <c r="B209" s="419" t="s">
        <v>693</v>
      </c>
      <c r="C209" s="418" t="s">
        <v>115</v>
      </c>
      <c r="D209" s="418" t="s">
        <v>45</v>
      </c>
      <c r="E209" s="418" t="s">
        <v>45</v>
      </c>
      <c r="F209" s="417" t="s">
        <v>46</v>
      </c>
      <c r="G209" s="416" t="s">
        <v>46</v>
      </c>
      <c r="H209" s="417"/>
      <c r="I209" s="416" t="s">
        <v>1414</v>
      </c>
      <c r="J209" s="417"/>
      <c r="K209" s="417"/>
      <c r="L209" s="416" t="s">
        <v>21</v>
      </c>
    </row>
    <row r="210" spans="1:16" s="415" customFormat="1" ht="15.6" customHeight="1" x14ac:dyDescent="0.2">
      <c r="A210" s="420" t="s">
        <v>42</v>
      </c>
      <c r="B210" s="419" t="s">
        <v>1420</v>
      </c>
      <c r="C210" s="418" t="s">
        <v>46</v>
      </c>
      <c r="D210" s="418" t="s">
        <v>45</v>
      </c>
      <c r="E210" s="418" t="s">
        <v>45</v>
      </c>
      <c r="F210" s="417" t="s">
        <v>46</v>
      </c>
      <c r="G210" s="416" t="s">
        <v>46</v>
      </c>
      <c r="H210" s="417"/>
      <c r="I210" s="416" t="s">
        <v>1414</v>
      </c>
      <c r="J210" s="417"/>
      <c r="K210" s="417"/>
      <c r="L210" s="416" t="s">
        <v>21</v>
      </c>
    </row>
    <row r="211" spans="1:16" s="415" customFormat="1" ht="15.6" customHeight="1" x14ac:dyDescent="0.2">
      <c r="A211" s="420" t="s">
        <v>49</v>
      </c>
      <c r="B211" s="419" t="s">
        <v>1419</v>
      </c>
      <c r="C211" s="418" t="s">
        <v>1418</v>
      </c>
      <c r="D211" s="418" t="s">
        <v>45</v>
      </c>
      <c r="E211" s="418" t="s">
        <v>45</v>
      </c>
      <c r="F211" s="417" t="s">
        <v>46</v>
      </c>
      <c r="G211" s="416" t="s">
        <v>46</v>
      </c>
      <c r="H211" s="417"/>
      <c r="I211" s="416" t="s">
        <v>1414</v>
      </c>
      <c r="J211" s="417"/>
      <c r="K211" s="417"/>
      <c r="L211" s="416" t="s">
        <v>21</v>
      </c>
    </row>
    <row r="212" spans="1:16" s="415" customFormat="1" ht="15.6" customHeight="1" x14ac:dyDescent="0.2">
      <c r="A212" s="420" t="s">
        <v>42</v>
      </c>
      <c r="B212" s="419" t="s">
        <v>1417</v>
      </c>
      <c r="C212" s="418" t="s">
        <v>46</v>
      </c>
      <c r="D212" s="418" t="s">
        <v>45</v>
      </c>
      <c r="E212" s="418" t="s">
        <v>45</v>
      </c>
      <c r="F212" s="417" t="s">
        <v>46</v>
      </c>
      <c r="G212" s="416" t="s">
        <v>46</v>
      </c>
      <c r="H212" s="417"/>
      <c r="I212" s="416" t="s">
        <v>1414</v>
      </c>
      <c r="J212" s="417"/>
      <c r="K212" s="417"/>
      <c r="L212" s="416" t="s">
        <v>21</v>
      </c>
    </row>
    <row r="213" spans="1:16" s="415" customFormat="1" ht="15.6" customHeight="1" x14ac:dyDescent="0.2">
      <c r="A213" s="420" t="s">
        <v>42</v>
      </c>
      <c r="B213" s="419" t="s">
        <v>1416</v>
      </c>
      <c r="C213" s="418" t="s">
        <v>46</v>
      </c>
      <c r="D213" s="418" t="s">
        <v>45</v>
      </c>
      <c r="E213" s="418" t="s">
        <v>45</v>
      </c>
      <c r="F213" s="417" t="s">
        <v>46</v>
      </c>
      <c r="G213" s="416" t="s">
        <v>46</v>
      </c>
      <c r="H213" s="417"/>
      <c r="I213" s="416" t="s">
        <v>1414</v>
      </c>
      <c r="J213" s="417"/>
      <c r="K213" s="417"/>
      <c r="L213" s="416" t="s">
        <v>21</v>
      </c>
    </row>
    <row r="214" spans="1:16" s="415" customFormat="1" ht="15.6" customHeight="1" x14ac:dyDescent="0.2">
      <c r="A214" s="420" t="s">
        <v>493</v>
      </c>
      <c r="B214" s="419" t="s">
        <v>1415</v>
      </c>
      <c r="C214" s="418" t="s">
        <v>46</v>
      </c>
      <c r="D214" s="418" t="s">
        <v>45</v>
      </c>
      <c r="E214" s="418" t="s">
        <v>45</v>
      </c>
      <c r="F214" s="417" t="s">
        <v>46</v>
      </c>
      <c r="G214" s="416" t="s">
        <v>46</v>
      </c>
      <c r="H214" s="417"/>
      <c r="I214" s="416" t="s">
        <v>1414</v>
      </c>
      <c r="J214" s="417"/>
      <c r="K214" s="417"/>
      <c r="L214" s="416" t="s">
        <v>21</v>
      </c>
    </row>
    <row r="215" spans="1:16" s="415" customFormat="1" ht="15.6" customHeight="1" x14ac:dyDescent="0.2">
      <c r="A215" s="581"/>
      <c r="B215" s="582"/>
      <c r="C215" s="586"/>
      <c r="D215" s="583"/>
      <c r="E215" s="586"/>
      <c r="F215" s="584"/>
      <c r="G215" s="441"/>
      <c r="H215" s="588">
        <f>SUM(H172:H214)</f>
        <v>24000</v>
      </c>
      <c r="I215" s="441"/>
      <c r="J215" s="584"/>
      <c r="K215" s="584"/>
      <c r="L215" s="587"/>
    </row>
    <row r="216" spans="1:16" x14ac:dyDescent="0.25">
      <c r="A216" s="1181" t="s">
        <v>73</v>
      </c>
      <c r="B216" s="1182"/>
      <c r="C216" s="1182"/>
      <c r="D216" s="1183"/>
      <c r="E216" s="998" t="s">
        <v>23</v>
      </c>
      <c r="F216" s="998"/>
      <c r="G216" s="998"/>
      <c r="H216" s="998"/>
      <c r="I216" s="998"/>
      <c r="J216" s="998"/>
      <c r="K216" s="998"/>
      <c r="L216" s="999"/>
    </row>
    <row r="217" spans="1:16" x14ac:dyDescent="0.25">
      <c r="A217" s="1184"/>
      <c r="B217" s="1185"/>
      <c r="C217" s="1185"/>
      <c r="D217" s="1186"/>
      <c r="E217" s="1001"/>
      <c r="F217" s="1001"/>
      <c r="G217" s="1001"/>
      <c r="H217" s="1001"/>
      <c r="I217" s="1001"/>
      <c r="J217" s="1001"/>
      <c r="K217" s="1001"/>
      <c r="L217" s="1002"/>
      <c r="P217" s="539"/>
    </row>
    <row r="218" spans="1:16" x14ac:dyDescent="0.25">
      <c r="A218" s="1184"/>
      <c r="B218" s="1185"/>
      <c r="C218" s="1185"/>
      <c r="D218" s="1186"/>
      <c r="E218" s="1001"/>
      <c r="F218" s="1001"/>
      <c r="G218" s="1001"/>
      <c r="H218" s="1001"/>
      <c r="I218" s="1001"/>
      <c r="J218" s="1001"/>
      <c r="K218" s="1001"/>
      <c r="L218" s="1002"/>
    </row>
    <row r="219" spans="1:16" x14ac:dyDescent="0.25">
      <c r="A219" s="1187"/>
      <c r="B219" s="1188"/>
      <c r="C219" s="1188"/>
      <c r="D219" s="1189"/>
      <c r="E219" s="1004"/>
      <c r="F219" s="1004"/>
      <c r="G219" s="1004"/>
      <c r="H219" s="1004"/>
      <c r="I219" s="1004"/>
      <c r="J219" s="1004"/>
      <c r="K219" s="1004"/>
      <c r="L219" s="1005"/>
      <c r="M219" s="414"/>
      <c r="N219" s="414"/>
    </row>
    <row r="220" spans="1:16" x14ac:dyDescent="0.25">
      <c r="A220" s="409"/>
      <c r="B220" s="409"/>
      <c r="C220" s="409"/>
      <c r="D220" s="409"/>
      <c r="E220" s="409"/>
      <c r="F220" s="409"/>
      <c r="G220" s="409"/>
      <c r="H220" s="409"/>
      <c r="I220" s="413"/>
      <c r="J220" s="413"/>
      <c r="K220" s="413"/>
      <c r="L220" s="413"/>
    </row>
    <row r="221" spans="1:16" x14ac:dyDescent="0.25">
      <c r="A221" s="409"/>
      <c r="B221" s="409"/>
      <c r="C221" s="409"/>
      <c r="D221" s="409"/>
      <c r="E221" s="409"/>
      <c r="F221" s="409"/>
      <c r="G221" s="409"/>
      <c r="H221" s="409"/>
      <c r="I221" s="413"/>
      <c r="J221" s="413"/>
      <c r="K221" s="413"/>
      <c r="L221" s="413"/>
    </row>
    <row r="222" spans="1:16" x14ac:dyDescent="0.25">
      <c r="A222" s="409"/>
      <c r="B222" s="409"/>
      <c r="C222" s="409"/>
      <c r="D222" s="409"/>
      <c r="E222" s="409"/>
      <c r="F222" s="409"/>
      <c r="G222" s="409"/>
      <c r="H222" s="409"/>
      <c r="I222" s="409"/>
    </row>
    <row r="223" spans="1:16" x14ac:dyDescent="0.25">
      <c r="A223" s="409"/>
      <c r="B223" s="409"/>
      <c r="C223" s="409"/>
      <c r="D223" s="409"/>
      <c r="E223" s="409"/>
      <c r="F223" s="409"/>
      <c r="G223" s="409"/>
      <c r="H223" s="409"/>
      <c r="I223" s="409"/>
      <c r="J223" s="412"/>
      <c r="K223" s="412"/>
      <c r="L223" s="412"/>
      <c r="M223" s="412"/>
      <c r="N223" s="412"/>
    </row>
    <row r="224" spans="1:16" x14ac:dyDescent="0.25">
      <c r="A224" s="409"/>
      <c r="B224" s="409"/>
      <c r="C224" s="409"/>
      <c r="D224" s="409"/>
      <c r="E224" s="409"/>
      <c r="F224" s="409"/>
      <c r="G224" s="409"/>
      <c r="H224" s="409"/>
      <c r="I224" s="409"/>
    </row>
    <row r="225" spans="1:9" x14ac:dyDescent="0.25">
      <c r="A225" s="409"/>
      <c r="B225" s="409"/>
      <c r="C225" s="409"/>
      <c r="D225" s="409"/>
      <c r="E225" s="409"/>
      <c r="F225" s="409"/>
      <c r="G225" s="409"/>
      <c r="H225" s="409"/>
      <c r="I225" s="409"/>
    </row>
  </sheetData>
  <mergeCells count="37">
    <mergeCell ref="I9:I10"/>
    <mergeCell ref="G9:G10"/>
    <mergeCell ref="H9:H10"/>
    <mergeCell ref="A9:A10"/>
    <mergeCell ref="D9:D10"/>
    <mergeCell ref="C9:C10"/>
    <mergeCell ref="A11:L11"/>
    <mergeCell ref="H82:H83"/>
    <mergeCell ref="I82:I83"/>
    <mergeCell ref="J9:L9"/>
    <mergeCell ref="J82:L82"/>
    <mergeCell ref="F9:F10"/>
    <mergeCell ref="A58:D61"/>
    <mergeCell ref="E58:L61"/>
    <mergeCell ref="A82:A83"/>
    <mergeCell ref="D82:D83"/>
    <mergeCell ref="C82:C83"/>
    <mergeCell ref="G82:G83"/>
    <mergeCell ref="F82:F83"/>
    <mergeCell ref="E82:E83"/>
    <mergeCell ref="B82:B83"/>
    <mergeCell ref="E9:E10"/>
    <mergeCell ref="A148:D151"/>
    <mergeCell ref="E148:L151"/>
    <mergeCell ref="A84:L84"/>
    <mergeCell ref="A216:D219"/>
    <mergeCell ref="E216:L219"/>
    <mergeCell ref="C169:C170"/>
    <mergeCell ref="H169:H170"/>
    <mergeCell ref="I169:I170"/>
    <mergeCell ref="D169:D170"/>
    <mergeCell ref="A169:A170"/>
    <mergeCell ref="A171:L171"/>
    <mergeCell ref="K169:L169"/>
    <mergeCell ref="F169:F170"/>
    <mergeCell ref="G169:G170"/>
    <mergeCell ref="E169:E170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Página &amp;P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zoomScale="110" zoomScaleNormal="110" workbookViewId="0">
      <selection activeCell="Q22" sqref="Q22"/>
    </sheetView>
  </sheetViews>
  <sheetFormatPr baseColWidth="10" defaultRowHeight="15" x14ac:dyDescent="0.25"/>
  <cols>
    <col min="1" max="1" width="15.28515625" customWidth="1"/>
    <col min="2" max="2" width="24.28515625" customWidth="1"/>
    <col min="3" max="3" width="14.42578125" customWidth="1"/>
    <col min="6" max="6" width="9.140625" customWidth="1"/>
    <col min="7" max="7" width="9.7109375" customWidth="1"/>
    <col min="8" max="8" width="11.42578125" style="12"/>
    <col min="9" max="9" width="12.5703125" customWidth="1"/>
    <col min="10" max="10" width="6.42578125" customWidth="1"/>
    <col min="11" max="11" width="7" customWidth="1"/>
    <col min="12" max="12" width="5.85546875" customWidth="1"/>
  </cols>
  <sheetData>
    <row r="1" spans="1:16" x14ac:dyDescent="0.25">
      <c r="A1" s="11"/>
      <c r="B1" s="10"/>
      <c r="C1" s="11"/>
      <c r="D1" s="11"/>
      <c r="E1" s="11"/>
      <c r="F1" s="11"/>
      <c r="G1" s="11"/>
      <c r="H1" s="254"/>
      <c r="L1" s="13"/>
    </row>
    <row r="2" spans="1:16" x14ac:dyDescent="0.25">
      <c r="A2" s="11"/>
      <c r="B2" s="10"/>
      <c r="C2" s="11"/>
      <c r="D2" s="11"/>
      <c r="E2" s="11"/>
      <c r="F2" s="11"/>
      <c r="G2" s="11"/>
      <c r="H2" s="254"/>
      <c r="L2" s="13"/>
    </row>
    <row r="3" spans="1:16" ht="14.45" customHeight="1" x14ac:dyDescent="0.25">
      <c r="A3" s="11"/>
      <c r="B3" s="10"/>
      <c r="C3" s="11"/>
      <c r="D3" s="11"/>
      <c r="E3" s="11"/>
      <c r="F3" s="11"/>
      <c r="G3" s="11"/>
      <c r="H3" s="254"/>
      <c r="L3" s="13"/>
    </row>
    <row r="4" spans="1:16" ht="72" customHeight="1" thickBot="1" x14ac:dyDescent="0.3">
      <c r="A4" s="11"/>
      <c r="B4" s="10"/>
      <c r="C4" s="11"/>
      <c r="D4" s="11"/>
      <c r="E4" s="11"/>
      <c r="F4" s="11"/>
      <c r="G4" s="11"/>
      <c r="H4" s="254"/>
      <c r="L4" s="13"/>
    </row>
    <row r="5" spans="1:16" ht="14.45" customHeight="1" thickBot="1" x14ac:dyDescent="0.3">
      <c r="A5" s="11"/>
      <c r="B5" s="10"/>
      <c r="C5" s="11"/>
      <c r="D5" s="11"/>
      <c r="E5" s="11"/>
      <c r="F5" s="11"/>
      <c r="G5" s="11"/>
      <c r="H5" s="254"/>
      <c r="L5" s="13"/>
      <c r="O5" s="652" t="s">
        <v>1845</v>
      </c>
      <c r="P5" s="647"/>
    </row>
    <row r="6" spans="1:16" s="354" customFormat="1" ht="19.149999999999999" customHeight="1" thickTop="1" thickBot="1" x14ac:dyDescent="0.3">
      <c r="A6" s="1011" t="s">
        <v>1179</v>
      </c>
      <c r="B6" s="1118" t="s">
        <v>35</v>
      </c>
      <c r="C6" s="1016" t="s">
        <v>6</v>
      </c>
      <c r="D6" s="1016" t="s">
        <v>3</v>
      </c>
      <c r="E6" s="1016" t="s">
        <v>4</v>
      </c>
      <c r="F6" s="1016" t="s">
        <v>142</v>
      </c>
      <c r="G6" s="1016" t="s">
        <v>36</v>
      </c>
      <c r="H6" s="1007" t="s">
        <v>75</v>
      </c>
      <c r="I6" s="1060" t="s">
        <v>76</v>
      </c>
      <c r="J6" s="1172" t="s">
        <v>38</v>
      </c>
      <c r="K6" s="1173"/>
      <c r="L6" s="1174"/>
      <c r="O6" s="650">
        <f>H68</f>
        <v>84075</v>
      </c>
      <c r="P6" s="651"/>
    </row>
    <row r="7" spans="1:16" s="354" customFormat="1" ht="14.45" customHeight="1" thickBot="1" x14ac:dyDescent="0.25">
      <c r="A7" s="1011"/>
      <c r="B7" s="1119"/>
      <c r="C7" s="1017"/>
      <c r="D7" s="1017"/>
      <c r="E7" s="1017"/>
      <c r="F7" s="1017"/>
      <c r="G7" s="1017"/>
      <c r="H7" s="1008"/>
      <c r="I7" s="1061"/>
      <c r="J7" s="543" t="s">
        <v>11</v>
      </c>
      <c r="K7" s="590" t="s">
        <v>12</v>
      </c>
      <c r="L7" s="590" t="s">
        <v>13</v>
      </c>
    </row>
    <row r="8" spans="1:16" x14ac:dyDescent="0.25">
      <c r="A8" s="402" t="s">
        <v>42</v>
      </c>
      <c r="B8" s="407" t="s">
        <v>65</v>
      </c>
      <c r="C8" s="407" t="s">
        <v>66</v>
      </c>
      <c r="D8" s="407" t="s">
        <v>67</v>
      </c>
      <c r="E8" s="406" t="s">
        <v>1413</v>
      </c>
      <c r="F8" s="402" t="s">
        <v>46</v>
      </c>
      <c r="G8" s="402" t="s">
        <v>46</v>
      </c>
      <c r="H8" s="403">
        <v>2300</v>
      </c>
      <c r="I8" s="402" t="s">
        <v>48</v>
      </c>
      <c r="J8" s="589"/>
      <c r="K8" s="589" t="s">
        <v>21</v>
      </c>
      <c r="L8" s="589"/>
    </row>
    <row r="9" spans="1:16" x14ac:dyDescent="0.25">
      <c r="A9" s="402" t="s">
        <v>42</v>
      </c>
      <c r="B9" s="407" t="s">
        <v>65</v>
      </c>
      <c r="C9" s="407" t="s">
        <v>66</v>
      </c>
      <c r="D9" s="407" t="s">
        <v>1412</v>
      </c>
      <c r="E9" s="406" t="s">
        <v>1411</v>
      </c>
      <c r="F9" s="402" t="s">
        <v>46</v>
      </c>
      <c r="G9" s="402" t="s">
        <v>46</v>
      </c>
      <c r="H9" s="403">
        <v>2500</v>
      </c>
      <c r="I9" s="402" t="s">
        <v>48</v>
      </c>
      <c r="J9" s="402"/>
      <c r="K9" s="402" t="s">
        <v>21</v>
      </c>
      <c r="L9" s="402"/>
    </row>
    <row r="10" spans="1:16" x14ac:dyDescent="0.25">
      <c r="A10" s="402" t="s">
        <v>78</v>
      </c>
      <c r="B10" s="407" t="s">
        <v>65</v>
      </c>
      <c r="C10" s="407" t="s">
        <v>1066</v>
      </c>
      <c r="D10" s="407" t="s">
        <v>67</v>
      </c>
      <c r="E10" s="406" t="s">
        <v>45</v>
      </c>
      <c r="F10" s="402" t="s">
        <v>46</v>
      </c>
      <c r="G10" s="402" t="s">
        <v>46</v>
      </c>
      <c r="H10" s="403">
        <v>2300</v>
      </c>
      <c r="I10" s="402" t="s">
        <v>48</v>
      </c>
      <c r="J10" s="402"/>
      <c r="K10" s="402" t="s">
        <v>21</v>
      </c>
      <c r="L10" s="402"/>
    </row>
    <row r="11" spans="1:16" x14ac:dyDescent="0.25">
      <c r="A11" s="401" t="s">
        <v>42</v>
      </c>
      <c r="B11" s="405" t="s">
        <v>65</v>
      </c>
      <c r="C11" s="405" t="s">
        <v>66</v>
      </c>
      <c r="D11" s="405" t="s">
        <v>67</v>
      </c>
      <c r="E11" s="404" t="s">
        <v>45</v>
      </c>
      <c r="F11" s="402" t="s">
        <v>46</v>
      </c>
      <c r="G11" s="402" t="s">
        <v>46</v>
      </c>
      <c r="H11" s="403">
        <v>2300</v>
      </c>
      <c r="I11" s="402" t="s">
        <v>48</v>
      </c>
      <c r="J11" s="401"/>
      <c r="K11" s="401" t="s">
        <v>21</v>
      </c>
      <c r="L11" s="68"/>
    </row>
    <row r="12" spans="1:16" x14ac:dyDescent="0.25">
      <c r="A12" s="402" t="s">
        <v>42</v>
      </c>
      <c r="B12" s="407" t="s">
        <v>1409</v>
      </c>
      <c r="C12" s="407" t="s">
        <v>63</v>
      </c>
      <c r="D12" s="407" t="s">
        <v>1410</v>
      </c>
      <c r="E12" s="406" t="s">
        <v>45</v>
      </c>
      <c r="F12" s="402" t="s">
        <v>46</v>
      </c>
      <c r="G12" s="402" t="s">
        <v>46</v>
      </c>
      <c r="H12" s="403">
        <v>3000</v>
      </c>
      <c r="I12" s="402" t="s">
        <v>48</v>
      </c>
      <c r="J12" s="402"/>
      <c r="K12" s="402" t="s">
        <v>21</v>
      </c>
      <c r="L12" s="402"/>
    </row>
    <row r="13" spans="1:16" x14ac:dyDescent="0.25">
      <c r="A13" s="402" t="s">
        <v>42</v>
      </c>
      <c r="B13" s="407" t="s">
        <v>1409</v>
      </c>
      <c r="C13" s="407" t="s">
        <v>63</v>
      </c>
      <c r="D13" s="407" t="s">
        <v>1408</v>
      </c>
      <c r="E13" s="406" t="s">
        <v>45</v>
      </c>
      <c r="F13" s="402" t="s">
        <v>46</v>
      </c>
      <c r="G13" s="402" t="s">
        <v>46</v>
      </c>
      <c r="H13" s="403">
        <v>3000</v>
      </c>
      <c r="I13" s="402" t="s">
        <v>48</v>
      </c>
      <c r="J13" s="402"/>
      <c r="K13" s="402" t="s">
        <v>21</v>
      </c>
      <c r="L13" s="402"/>
    </row>
    <row r="14" spans="1:16" x14ac:dyDescent="0.25">
      <c r="A14" s="402" t="s">
        <v>54</v>
      </c>
      <c r="B14" s="407" t="s">
        <v>1407</v>
      </c>
      <c r="C14" s="407" t="s">
        <v>1241</v>
      </c>
      <c r="D14" s="407" t="s">
        <v>45</v>
      </c>
      <c r="E14" s="406" t="s">
        <v>45</v>
      </c>
      <c r="F14" s="402" t="s">
        <v>46</v>
      </c>
      <c r="G14" s="402" t="s">
        <v>46</v>
      </c>
      <c r="H14" s="403">
        <v>2100</v>
      </c>
      <c r="I14" s="402" t="s">
        <v>48</v>
      </c>
      <c r="J14" s="402"/>
      <c r="K14" s="402" t="s">
        <v>21</v>
      </c>
      <c r="L14" s="402"/>
    </row>
    <row r="15" spans="1:16" x14ac:dyDescent="0.25">
      <c r="A15" s="402" t="s">
        <v>49</v>
      </c>
      <c r="B15" s="407" t="s">
        <v>1406</v>
      </c>
      <c r="C15" s="408" t="s">
        <v>1241</v>
      </c>
      <c r="D15" s="407" t="s">
        <v>45</v>
      </c>
      <c r="E15" s="406" t="s">
        <v>45</v>
      </c>
      <c r="F15" s="402" t="s">
        <v>46</v>
      </c>
      <c r="G15" s="402" t="s">
        <v>46</v>
      </c>
      <c r="H15" s="403">
        <v>1700</v>
      </c>
      <c r="I15" s="402" t="s">
        <v>48</v>
      </c>
      <c r="J15" s="402"/>
      <c r="K15" s="402" t="s">
        <v>21</v>
      </c>
      <c r="L15" s="402"/>
    </row>
    <row r="16" spans="1:16" x14ac:dyDescent="0.25">
      <c r="A16" s="402" t="s">
        <v>42</v>
      </c>
      <c r="B16" s="407" t="s">
        <v>1405</v>
      </c>
      <c r="C16" s="407" t="s">
        <v>1241</v>
      </c>
      <c r="D16" s="407" t="s">
        <v>45</v>
      </c>
      <c r="E16" s="406" t="s">
        <v>45</v>
      </c>
      <c r="F16" s="402" t="s">
        <v>46</v>
      </c>
      <c r="G16" s="402" t="s">
        <v>46</v>
      </c>
      <c r="H16" s="403">
        <v>700</v>
      </c>
      <c r="I16" s="402" t="s">
        <v>48</v>
      </c>
      <c r="J16" s="402"/>
      <c r="K16" s="402" t="s">
        <v>21</v>
      </c>
      <c r="L16" s="402"/>
    </row>
    <row r="17" spans="1:12" x14ac:dyDescent="0.25">
      <c r="A17" s="402" t="s">
        <v>1404</v>
      </c>
      <c r="B17" s="407" t="s">
        <v>794</v>
      </c>
      <c r="C17" s="407" t="s">
        <v>1241</v>
      </c>
      <c r="D17" s="407" t="s">
        <v>45</v>
      </c>
      <c r="E17" s="406" t="s">
        <v>45</v>
      </c>
      <c r="F17" s="402" t="s">
        <v>46</v>
      </c>
      <c r="G17" s="402" t="s">
        <v>46</v>
      </c>
      <c r="H17" s="403">
        <v>1250</v>
      </c>
      <c r="I17" s="402" t="s">
        <v>48</v>
      </c>
      <c r="J17" s="402"/>
      <c r="K17" s="402" t="s">
        <v>21</v>
      </c>
      <c r="L17" s="402"/>
    </row>
    <row r="18" spans="1:12" x14ac:dyDescent="0.25">
      <c r="A18" s="402" t="s">
        <v>42</v>
      </c>
      <c r="B18" s="407" t="s">
        <v>374</v>
      </c>
      <c r="C18" s="407" t="s">
        <v>722</v>
      </c>
      <c r="D18" s="407" t="s">
        <v>45</v>
      </c>
      <c r="E18" s="406" t="s">
        <v>45</v>
      </c>
      <c r="F18" s="402" t="s">
        <v>46</v>
      </c>
      <c r="G18" s="402" t="s">
        <v>46</v>
      </c>
      <c r="H18" s="403">
        <v>250</v>
      </c>
      <c r="I18" s="402" t="s">
        <v>48</v>
      </c>
      <c r="J18" s="402"/>
      <c r="K18" s="402" t="s">
        <v>21</v>
      </c>
      <c r="L18" s="402"/>
    </row>
    <row r="19" spans="1:12" x14ac:dyDescent="0.25">
      <c r="A19" s="402" t="s">
        <v>42</v>
      </c>
      <c r="B19" s="407" t="s">
        <v>1403</v>
      </c>
      <c r="C19" s="407" t="s">
        <v>760</v>
      </c>
      <c r="D19" s="407" t="s">
        <v>45</v>
      </c>
      <c r="E19" s="406" t="s">
        <v>45</v>
      </c>
      <c r="F19" s="402" t="s">
        <v>46</v>
      </c>
      <c r="G19" s="402" t="s">
        <v>46</v>
      </c>
      <c r="H19" s="403">
        <v>460</v>
      </c>
      <c r="I19" s="402" t="s">
        <v>48</v>
      </c>
      <c r="J19" s="402"/>
      <c r="K19" s="402" t="s">
        <v>21</v>
      </c>
      <c r="L19" s="402"/>
    </row>
    <row r="20" spans="1:12" x14ac:dyDescent="0.25">
      <c r="A20" s="402" t="s">
        <v>42</v>
      </c>
      <c r="B20" s="407" t="s">
        <v>1403</v>
      </c>
      <c r="C20" s="407" t="s">
        <v>760</v>
      </c>
      <c r="D20" s="407" t="s">
        <v>45</v>
      </c>
      <c r="E20" s="406" t="s">
        <v>45</v>
      </c>
      <c r="F20" s="402" t="s">
        <v>46</v>
      </c>
      <c r="G20" s="402" t="s">
        <v>46</v>
      </c>
      <c r="H20" s="403">
        <v>460</v>
      </c>
      <c r="I20" s="402" t="s">
        <v>48</v>
      </c>
      <c r="J20" s="402"/>
      <c r="K20" s="402" t="s">
        <v>21</v>
      </c>
      <c r="L20" s="402"/>
    </row>
    <row r="21" spans="1:12" x14ac:dyDescent="0.25">
      <c r="A21" s="402" t="s">
        <v>42</v>
      </c>
      <c r="B21" s="407" t="s">
        <v>1402</v>
      </c>
      <c r="C21" s="407" t="s">
        <v>760</v>
      </c>
      <c r="D21" s="407" t="s">
        <v>45</v>
      </c>
      <c r="E21" s="406" t="s">
        <v>45</v>
      </c>
      <c r="F21" s="402" t="s">
        <v>46</v>
      </c>
      <c r="G21" s="402" t="s">
        <v>46</v>
      </c>
      <c r="H21" s="403">
        <v>740</v>
      </c>
      <c r="I21" s="402" t="s">
        <v>48</v>
      </c>
      <c r="J21" s="402"/>
      <c r="K21" s="402" t="s">
        <v>21</v>
      </c>
      <c r="L21" s="402"/>
    </row>
    <row r="22" spans="1:12" x14ac:dyDescent="0.25">
      <c r="A22" s="402" t="s">
        <v>42</v>
      </c>
      <c r="B22" s="407" t="s">
        <v>299</v>
      </c>
      <c r="C22" s="407" t="s">
        <v>1401</v>
      </c>
      <c r="D22" s="407" t="s">
        <v>45</v>
      </c>
      <c r="E22" s="406" t="s">
        <v>45</v>
      </c>
      <c r="F22" s="402" t="s">
        <v>46</v>
      </c>
      <c r="G22" s="402" t="s">
        <v>46</v>
      </c>
      <c r="H22" s="403">
        <v>5400</v>
      </c>
      <c r="I22" s="402" t="s">
        <v>48</v>
      </c>
      <c r="J22" s="402"/>
      <c r="K22" s="402" t="s">
        <v>21</v>
      </c>
      <c r="L22" s="402"/>
    </row>
    <row r="23" spans="1:12" x14ac:dyDescent="0.25">
      <c r="A23" s="402" t="s">
        <v>42</v>
      </c>
      <c r="B23" s="407" t="s">
        <v>299</v>
      </c>
      <c r="C23" s="407" t="s">
        <v>1400</v>
      </c>
      <c r="D23" s="407" t="s">
        <v>45</v>
      </c>
      <c r="E23" s="406" t="s">
        <v>45</v>
      </c>
      <c r="F23" s="402" t="s">
        <v>46</v>
      </c>
      <c r="G23" s="402" t="s">
        <v>46</v>
      </c>
      <c r="H23" s="403">
        <v>3500</v>
      </c>
      <c r="I23" s="402" t="s">
        <v>48</v>
      </c>
      <c r="J23" s="402"/>
      <c r="K23" s="402" t="s">
        <v>21</v>
      </c>
      <c r="L23" s="402"/>
    </row>
    <row r="24" spans="1:12" x14ac:dyDescent="0.25">
      <c r="A24" s="402" t="s">
        <v>42</v>
      </c>
      <c r="B24" s="407" t="s">
        <v>1399</v>
      </c>
      <c r="C24" s="407" t="s">
        <v>359</v>
      </c>
      <c r="D24" s="407" t="s">
        <v>45</v>
      </c>
      <c r="E24" s="406" t="s">
        <v>45</v>
      </c>
      <c r="F24" s="402" t="s">
        <v>46</v>
      </c>
      <c r="G24" s="402" t="s">
        <v>46</v>
      </c>
      <c r="H24" s="403">
        <v>2200</v>
      </c>
      <c r="I24" s="402" t="s">
        <v>48</v>
      </c>
      <c r="J24" s="402"/>
      <c r="K24" s="402" t="s">
        <v>21</v>
      </c>
      <c r="L24" s="402"/>
    </row>
    <row r="25" spans="1:12" x14ac:dyDescent="0.25">
      <c r="A25" s="402" t="s">
        <v>49</v>
      </c>
      <c r="B25" s="407" t="s">
        <v>1398</v>
      </c>
      <c r="C25" s="407" t="s">
        <v>334</v>
      </c>
      <c r="D25" s="407" t="s">
        <v>45</v>
      </c>
      <c r="E25" s="406" t="s">
        <v>45</v>
      </c>
      <c r="F25" s="402" t="s">
        <v>46</v>
      </c>
      <c r="G25" s="402" t="s">
        <v>46</v>
      </c>
      <c r="H25" s="403">
        <v>2200</v>
      </c>
      <c r="I25" s="402" t="s">
        <v>48</v>
      </c>
      <c r="J25" s="402"/>
      <c r="K25" s="402" t="s">
        <v>21</v>
      </c>
      <c r="L25" s="402"/>
    </row>
    <row r="26" spans="1:12" x14ac:dyDescent="0.25">
      <c r="A26" s="402" t="s">
        <v>42</v>
      </c>
      <c r="B26" s="407" t="s">
        <v>1397</v>
      </c>
      <c r="C26" s="407" t="s">
        <v>760</v>
      </c>
      <c r="D26" s="407" t="s">
        <v>45</v>
      </c>
      <c r="E26" s="406" t="s">
        <v>45</v>
      </c>
      <c r="F26" s="402" t="s">
        <v>46</v>
      </c>
      <c r="G26" s="402" t="s">
        <v>46</v>
      </c>
      <c r="H26" s="403">
        <v>400</v>
      </c>
      <c r="I26" s="402" t="s">
        <v>48</v>
      </c>
      <c r="J26" s="402"/>
      <c r="K26" s="402" t="s">
        <v>21</v>
      </c>
      <c r="L26" s="402"/>
    </row>
    <row r="27" spans="1:12" x14ac:dyDescent="0.25">
      <c r="A27" s="402" t="s">
        <v>42</v>
      </c>
      <c r="B27" s="407" t="s">
        <v>1396</v>
      </c>
      <c r="C27" s="407" t="s">
        <v>66</v>
      </c>
      <c r="D27" s="407" t="s">
        <v>45</v>
      </c>
      <c r="E27" s="406" t="s">
        <v>45</v>
      </c>
      <c r="F27" s="402" t="s">
        <v>46</v>
      </c>
      <c r="G27" s="402" t="s">
        <v>46</v>
      </c>
      <c r="H27" s="403">
        <v>800</v>
      </c>
      <c r="I27" s="402" t="s">
        <v>48</v>
      </c>
      <c r="J27" s="402"/>
      <c r="K27" s="402" t="s">
        <v>21</v>
      </c>
      <c r="L27" s="402"/>
    </row>
    <row r="28" spans="1:12" x14ac:dyDescent="0.25">
      <c r="A28" s="401" t="s">
        <v>1395</v>
      </c>
      <c r="B28" s="405" t="s">
        <v>1394</v>
      </c>
      <c r="C28" s="405" t="s">
        <v>760</v>
      </c>
      <c r="D28" s="405" t="s">
        <v>45</v>
      </c>
      <c r="E28" s="404" t="s">
        <v>45</v>
      </c>
      <c r="F28" s="402" t="s">
        <v>46</v>
      </c>
      <c r="G28" s="402" t="s">
        <v>46</v>
      </c>
      <c r="H28" s="403">
        <f>150*23</f>
        <v>3450</v>
      </c>
      <c r="I28" s="402" t="s">
        <v>48</v>
      </c>
      <c r="J28" s="68"/>
      <c r="K28" s="401" t="s">
        <v>21</v>
      </c>
      <c r="L28" s="68"/>
    </row>
    <row r="29" spans="1:12" x14ac:dyDescent="0.25">
      <c r="A29" s="401" t="s">
        <v>49</v>
      </c>
      <c r="B29" s="405" t="s">
        <v>1393</v>
      </c>
      <c r="C29" s="405" t="s">
        <v>718</v>
      </c>
      <c r="D29" s="405" t="s">
        <v>45</v>
      </c>
      <c r="E29" s="404" t="s">
        <v>45</v>
      </c>
      <c r="F29" s="402" t="s">
        <v>46</v>
      </c>
      <c r="G29" s="402" t="s">
        <v>46</v>
      </c>
      <c r="H29" s="403">
        <v>750</v>
      </c>
      <c r="I29" s="402" t="s">
        <v>48</v>
      </c>
      <c r="J29" s="68"/>
      <c r="K29" s="401" t="s">
        <v>21</v>
      </c>
      <c r="L29" s="68"/>
    </row>
    <row r="30" spans="1:12" x14ac:dyDescent="0.25">
      <c r="A30" s="401" t="s">
        <v>717</v>
      </c>
      <c r="B30" s="405" t="s">
        <v>1102</v>
      </c>
      <c r="C30" s="405" t="s">
        <v>19</v>
      </c>
      <c r="D30" s="405" t="s">
        <v>225</v>
      </c>
      <c r="E30" s="404" t="s">
        <v>45</v>
      </c>
      <c r="F30" s="402" t="s">
        <v>46</v>
      </c>
      <c r="G30" s="402" t="s">
        <v>46</v>
      </c>
      <c r="H30" s="403">
        <v>7500</v>
      </c>
      <c r="I30" s="402" t="s">
        <v>48</v>
      </c>
      <c r="J30" s="68"/>
      <c r="K30" s="401" t="s">
        <v>21</v>
      </c>
      <c r="L30" s="68"/>
    </row>
    <row r="31" spans="1:12" x14ac:dyDescent="0.25">
      <c r="A31" s="401" t="s">
        <v>78</v>
      </c>
      <c r="B31" s="405" t="s">
        <v>1215</v>
      </c>
      <c r="C31" s="405" t="s">
        <v>19</v>
      </c>
      <c r="D31" s="405" t="s">
        <v>45</v>
      </c>
      <c r="E31" s="404" t="s">
        <v>45</v>
      </c>
      <c r="F31" s="402" t="s">
        <v>46</v>
      </c>
      <c r="G31" s="402" t="s">
        <v>46</v>
      </c>
      <c r="H31" s="403">
        <v>1500</v>
      </c>
      <c r="I31" s="402" t="s">
        <v>48</v>
      </c>
      <c r="J31" s="68"/>
      <c r="K31" s="401" t="s">
        <v>21</v>
      </c>
      <c r="L31" s="68"/>
    </row>
    <row r="32" spans="1:12" x14ac:dyDescent="0.25">
      <c r="A32" s="401" t="s">
        <v>42</v>
      </c>
      <c r="B32" s="405" t="s">
        <v>1141</v>
      </c>
      <c r="C32" s="405" t="s">
        <v>19</v>
      </c>
      <c r="D32" s="405" t="s">
        <v>1392</v>
      </c>
      <c r="E32" s="404" t="s">
        <v>45</v>
      </c>
      <c r="F32" s="402" t="s">
        <v>46</v>
      </c>
      <c r="G32" s="402" t="s">
        <v>46</v>
      </c>
      <c r="H32" s="403">
        <v>6000</v>
      </c>
      <c r="I32" s="402" t="s">
        <v>48</v>
      </c>
      <c r="J32" s="68"/>
      <c r="K32" s="401" t="s">
        <v>21</v>
      </c>
      <c r="L32" s="68"/>
    </row>
    <row r="33" spans="1:12" x14ac:dyDescent="0.25">
      <c r="A33" s="401" t="s">
        <v>729</v>
      </c>
      <c r="B33" s="405" t="s">
        <v>1391</v>
      </c>
      <c r="C33" s="405" t="s">
        <v>718</v>
      </c>
      <c r="D33" s="405" t="s">
        <v>45</v>
      </c>
      <c r="E33" s="404" t="s">
        <v>45</v>
      </c>
      <c r="F33" s="402" t="s">
        <v>46</v>
      </c>
      <c r="G33" s="402" t="s">
        <v>46</v>
      </c>
      <c r="H33" s="403">
        <v>450</v>
      </c>
      <c r="I33" s="402" t="s">
        <v>48</v>
      </c>
      <c r="J33" s="401" t="s">
        <v>21</v>
      </c>
      <c r="K33" s="68"/>
      <c r="L33" s="68"/>
    </row>
    <row r="34" spans="1:12" x14ac:dyDescent="0.25">
      <c r="A34" s="401" t="s">
        <v>1390</v>
      </c>
      <c r="B34" s="405" t="s">
        <v>1389</v>
      </c>
      <c r="C34" s="405" t="s">
        <v>1360</v>
      </c>
      <c r="D34" s="405" t="s">
        <v>45</v>
      </c>
      <c r="E34" s="404" t="s">
        <v>45</v>
      </c>
      <c r="F34" s="402" t="s">
        <v>46</v>
      </c>
      <c r="G34" s="402" t="s">
        <v>46</v>
      </c>
      <c r="H34" s="403">
        <v>2500</v>
      </c>
      <c r="I34" s="402" t="s">
        <v>48</v>
      </c>
      <c r="J34" s="401"/>
      <c r="K34" s="401" t="s">
        <v>21</v>
      </c>
      <c r="L34" s="68"/>
    </row>
    <row r="35" spans="1:12" x14ac:dyDescent="0.25">
      <c r="A35" s="401" t="s">
        <v>42</v>
      </c>
      <c r="B35" s="405" t="s">
        <v>1388</v>
      </c>
      <c r="C35" s="405" t="s">
        <v>359</v>
      </c>
      <c r="D35" s="405" t="s">
        <v>45</v>
      </c>
      <c r="E35" s="404" t="s">
        <v>45</v>
      </c>
      <c r="F35" s="402" t="s">
        <v>46</v>
      </c>
      <c r="G35" s="402" t="s">
        <v>46</v>
      </c>
      <c r="H35" s="403">
        <v>300</v>
      </c>
      <c r="I35" s="402" t="s">
        <v>48</v>
      </c>
      <c r="J35" s="401"/>
      <c r="K35" s="401" t="s">
        <v>21</v>
      </c>
      <c r="L35" s="68"/>
    </row>
    <row r="36" spans="1:12" x14ac:dyDescent="0.25">
      <c r="A36" s="401" t="s">
        <v>493</v>
      </c>
      <c r="B36" s="405" t="s">
        <v>1387</v>
      </c>
      <c r="C36" s="405" t="s">
        <v>808</v>
      </c>
      <c r="D36" s="405" t="s">
        <v>45</v>
      </c>
      <c r="E36" s="404" t="s">
        <v>45</v>
      </c>
      <c r="F36" s="402" t="s">
        <v>46</v>
      </c>
      <c r="G36" s="402" t="s">
        <v>46</v>
      </c>
      <c r="H36" s="403">
        <v>1200</v>
      </c>
      <c r="I36" s="402" t="s">
        <v>48</v>
      </c>
      <c r="J36" s="401"/>
      <c r="K36" s="401" t="s">
        <v>21</v>
      </c>
      <c r="L36" s="68"/>
    </row>
    <row r="37" spans="1:12" x14ac:dyDescent="0.25">
      <c r="A37" s="401" t="s">
        <v>42</v>
      </c>
      <c r="B37" s="405" t="s">
        <v>1386</v>
      </c>
      <c r="C37" s="405" t="s">
        <v>56</v>
      </c>
      <c r="D37" s="405" t="s">
        <v>45</v>
      </c>
      <c r="E37" s="404" t="s">
        <v>45</v>
      </c>
      <c r="F37" s="402" t="s">
        <v>46</v>
      </c>
      <c r="G37" s="402" t="s">
        <v>46</v>
      </c>
      <c r="H37" s="403">
        <v>350</v>
      </c>
      <c r="I37" s="402" t="s">
        <v>48</v>
      </c>
      <c r="J37" s="401"/>
      <c r="K37" s="401" t="s">
        <v>21</v>
      </c>
      <c r="L37" s="68"/>
    </row>
    <row r="38" spans="1:12" x14ac:dyDescent="0.25">
      <c r="A38" s="401" t="s">
        <v>42</v>
      </c>
      <c r="B38" s="405" t="s">
        <v>1385</v>
      </c>
      <c r="C38" s="405" t="s">
        <v>334</v>
      </c>
      <c r="D38" s="405" t="s">
        <v>45</v>
      </c>
      <c r="E38" s="404" t="s">
        <v>45</v>
      </c>
      <c r="F38" s="402" t="s">
        <v>46</v>
      </c>
      <c r="G38" s="402" t="s">
        <v>46</v>
      </c>
      <c r="H38" s="403">
        <v>250</v>
      </c>
      <c r="I38" s="402" t="s">
        <v>48</v>
      </c>
      <c r="J38" s="401"/>
      <c r="K38" s="401" t="s">
        <v>21</v>
      </c>
      <c r="L38" s="68"/>
    </row>
    <row r="39" spans="1:12" x14ac:dyDescent="0.25">
      <c r="A39" s="401" t="s">
        <v>49</v>
      </c>
      <c r="B39" s="405" t="s">
        <v>745</v>
      </c>
      <c r="C39" s="405" t="s">
        <v>63</v>
      </c>
      <c r="D39" s="405" t="s">
        <v>45</v>
      </c>
      <c r="E39" s="404" t="s">
        <v>45</v>
      </c>
      <c r="F39" s="402" t="s">
        <v>46</v>
      </c>
      <c r="G39" s="402" t="s">
        <v>46</v>
      </c>
      <c r="H39" s="403">
        <v>1500</v>
      </c>
      <c r="I39" s="402" t="s">
        <v>48</v>
      </c>
      <c r="J39" s="401"/>
      <c r="K39" s="401" t="s">
        <v>21</v>
      </c>
      <c r="L39" s="68"/>
    </row>
    <row r="40" spans="1:12" x14ac:dyDescent="0.25">
      <c r="A40" s="401" t="s">
        <v>42</v>
      </c>
      <c r="B40" s="405" t="s">
        <v>745</v>
      </c>
      <c r="C40" s="405" t="s">
        <v>19</v>
      </c>
      <c r="D40" s="405" t="s">
        <v>45</v>
      </c>
      <c r="E40" s="404" t="s">
        <v>45</v>
      </c>
      <c r="F40" s="402" t="s">
        <v>46</v>
      </c>
      <c r="G40" s="402" t="s">
        <v>46</v>
      </c>
      <c r="H40" s="403">
        <v>750</v>
      </c>
      <c r="I40" s="402" t="s">
        <v>48</v>
      </c>
      <c r="J40" s="401"/>
      <c r="K40" s="401" t="s">
        <v>21</v>
      </c>
      <c r="L40" s="68"/>
    </row>
    <row r="41" spans="1:12" x14ac:dyDescent="0.25">
      <c r="A41" s="401" t="s">
        <v>49</v>
      </c>
      <c r="B41" s="405" t="s">
        <v>1384</v>
      </c>
      <c r="C41" s="405" t="s">
        <v>1383</v>
      </c>
      <c r="D41" s="405" t="s">
        <v>45</v>
      </c>
      <c r="E41" s="404" t="s">
        <v>45</v>
      </c>
      <c r="F41" s="402" t="s">
        <v>46</v>
      </c>
      <c r="G41" s="402" t="s">
        <v>46</v>
      </c>
      <c r="H41" s="403">
        <v>50</v>
      </c>
      <c r="I41" s="402" t="s">
        <v>48</v>
      </c>
      <c r="J41" s="401"/>
      <c r="K41" s="401" t="s">
        <v>21</v>
      </c>
      <c r="L41" s="68"/>
    </row>
    <row r="42" spans="1:12" x14ac:dyDescent="0.25">
      <c r="A42" s="401" t="s">
        <v>712</v>
      </c>
      <c r="B42" s="405" t="s">
        <v>1382</v>
      </c>
      <c r="C42" s="405" t="s">
        <v>66</v>
      </c>
      <c r="D42" s="405" t="s">
        <v>45</v>
      </c>
      <c r="E42" s="404" t="s">
        <v>45</v>
      </c>
      <c r="F42" s="402" t="s">
        <v>46</v>
      </c>
      <c r="G42" s="402" t="s">
        <v>46</v>
      </c>
      <c r="H42" s="403">
        <v>8000</v>
      </c>
      <c r="I42" s="402" t="s">
        <v>48</v>
      </c>
      <c r="J42" s="401"/>
      <c r="K42" s="401" t="s">
        <v>21</v>
      </c>
      <c r="L42" s="68"/>
    </row>
    <row r="43" spans="1:12" x14ac:dyDescent="0.25">
      <c r="A43" s="401" t="s">
        <v>49</v>
      </c>
      <c r="B43" s="405" t="s">
        <v>1381</v>
      </c>
      <c r="C43" s="405" t="s">
        <v>63</v>
      </c>
      <c r="D43" s="405" t="s">
        <v>45</v>
      </c>
      <c r="E43" s="404" t="s">
        <v>45</v>
      </c>
      <c r="F43" s="402" t="s">
        <v>46</v>
      </c>
      <c r="G43" s="402" t="s">
        <v>46</v>
      </c>
      <c r="H43" s="403">
        <v>2800</v>
      </c>
      <c r="I43" s="402" t="s">
        <v>48</v>
      </c>
      <c r="J43" s="401"/>
      <c r="K43" s="401" t="s">
        <v>21</v>
      </c>
      <c r="L43" s="68"/>
    </row>
    <row r="44" spans="1:12" x14ac:dyDescent="0.25">
      <c r="A44" s="401" t="s">
        <v>49</v>
      </c>
      <c r="B44" s="405" t="s">
        <v>1380</v>
      </c>
      <c r="C44" s="405" t="s">
        <v>204</v>
      </c>
      <c r="D44" s="405" t="s">
        <v>45</v>
      </c>
      <c r="E44" s="404" t="s">
        <v>45</v>
      </c>
      <c r="F44" s="402" t="s">
        <v>46</v>
      </c>
      <c r="G44" s="402" t="s">
        <v>46</v>
      </c>
      <c r="H44" s="403">
        <v>950</v>
      </c>
      <c r="I44" s="402" t="s">
        <v>48</v>
      </c>
      <c r="J44" s="401"/>
      <c r="K44" s="401" t="s">
        <v>21</v>
      </c>
      <c r="L44" s="68"/>
    </row>
    <row r="45" spans="1:12" x14ac:dyDescent="0.25">
      <c r="A45" s="401" t="s">
        <v>42</v>
      </c>
      <c r="B45" s="405" t="s">
        <v>1379</v>
      </c>
      <c r="C45" s="405" t="s">
        <v>204</v>
      </c>
      <c r="D45" s="405" t="s">
        <v>45</v>
      </c>
      <c r="E45" s="404" t="s">
        <v>45</v>
      </c>
      <c r="F45" s="402" t="s">
        <v>46</v>
      </c>
      <c r="G45" s="402" t="s">
        <v>46</v>
      </c>
      <c r="H45" s="403">
        <v>370</v>
      </c>
      <c r="I45" s="402" t="s">
        <v>48</v>
      </c>
      <c r="J45" s="401"/>
      <c r="K45" s="401" t="s">
        <v>21</v>
      </c>
      <c r="L45" s="68"/>
    </row>
    <row r="46" spans="1:12" x14ac:dyDescent="0.25">
      <c r="A46" s="401" t="s">
        <v>42</v>
      </c>
      <c r="B46" s="405" t="s">
        <v>1379</v>
      </c>
      <c r="C46" s="405" t="s">
        <v>204</v>
      </c>
      <c r="D46" s="405" t="s">
        <v>45</v>
      </c>
      <c r="E46" s="404" t="s">
        <v>45</v>
      </c>
      <c r="F46" s="402" t="s">
        <v>46</v>
      </c>
      <c r="G46" s="402" t="s">
        <v>46</v>
      </c>
      <c r="H46" s="403">
        <v>370</v>
      </c>
      <c r="I46" s="402" t="s">
        <v>48</v>
      </c>
      <c r="J46" s="401"/>
      <c r="K46" s="401" t="s">
        <v>21</v>
      </c>
      <c r="L46" s="68"/>
    </row>
    <row r="47" spans="1:12" x14ac:dyDescent="0.25">
      <c r="A47" s="401" t="s">
        <v>42</v>
      </c>
      <c r="B47" s="405" t="s">
        <v>1378</v>
      </c>
      <c r="C47" s="405" t="s">
        <v>56</v>
      </c>
      <c r="D47" s="405" t="s">
        <v>45</v>
      </c>
      <c r="E47" s="404" t="s">
        <v>45</v>
      </c>
      <c r="F47" s="402" t="s">
        <v>46</v>
      </c>
      <c r="G47" s="402" t="s">
        <v>46</v>
      </c>
      <c r="H47" s="403">
        <v>600</v>
      </c>
      <c r="I47" s="402" t="s">
        <v>48</v>
      </c>
      <c r="J47" s="401"/>
      <c r="K47" s="401" t="s">
        <v>21</v>
      </c>
      <c r="L47" s="68"/>
    </row>
    <row r="48" spans="1:12" x14ac:dyDescent="0.25">
      <c r="A48" s="401" t="s">
        <v>493</v>
      </c>
      <c r="B48" s="405" t="s">
        <v>1377</v>
      </c>
      <c r="C48" s="405" t="s">
        <v>212</v>
      </c>
      <c r="D48" s="405" t="s">
        <v>45</v>
      </c>
      <c r="E48" s="404" t="s">
        <v>45</v>
      </c>
      <c r="F48" s="402" t="s">
        <v>46</v>
      </c>
      <c r="G48" s="402" t="s">
        <v>46</v>
      </c>
      <c r="H48" s="403">
        <v>50</v>
      </c>
      <c r="I48" s="402" t="s">
        <v>48</v>
      </c>
      <c r="J48" s="68"/>
      <c r="K48" s="401" t="s">
        <v>21</v>
      </c>
      <c r="L48" s="68"/>
    </row>
    <row r="49" spans="1:12" x14ac:dyDescent="0.25">
      <c r="A49" s="401" t="s">
        <v>78</v>
      </c>
      <c r="B49" s="405" t="s">
        <v>1376</v>
      </c>
      <c r="C49" s="405" t="s">
        <v>204</v>
      </c>
      <c r="D49" s="405" t="s">
        <v>45</v>
      </c>
      <c r="E49" s="404" t="s">
        <v>45</v>
      </c>
      <c r="F49" s="402" t="s">
        <v>46</v>
      </c>
      <c r="G49" s="402" t="s">
        <v>46</v>
      </c>
      <c r="H49" s="403">
        <v>630</v>
      </c>
      <c r="I49" s="402" t="s">
        <v>48</v>
      </c>
      <c r="J49" s="68"/>
      <c r="K49" s="401" t="s">
        <v>21</v>
      </c>
      <c r="L49" s="68"/>
    </row>
    <row r="50" spans="1:12" x14ac:dyDescent="0.25">
      <c r="A50" s="401" t="s">
        <v>42</v>
      </c>
      <c r="B50" s="405" t="s">
        <v>1375</v>
      </c>
      <c r="C50" s="405" t="s">
        <v>212</v>
      </c>
      <c r="D50" s="405" t="s">
        <v>45</v>
      </c>
      <c r="E50" s="404" t="s">
        <v>45</v>
      </c>
      <c r="F50" s="402" t="s">
        <v>46</v>
      </c>
      <c r="G50" s="402" t="s">
        <v>46</v>
      </c>
      <c r="H50" s="403">
        <v>3200</v>
      </c>
      <c r="I50" s="402" t="s">
        <v>48</v>
      </c>
      <c r="J50" s="68"/>
      <c r="K50" s="401" t="s">
        <v>21</v>
      </c>
      <c r="L50" s="68"/>
    </row>
    <row r="51" spans="1:12" x14ac:dyDescent="0.25">
      <c r="A51" s="401" t="s">
        <v>42</v>
      </c>
      <c r="B51" s="405" t="s">
        <v>793</v>
      </c>
      <c r="C51" s="405" t="s">
        <v>63</v>
      </c>
      <c r="D51" s="405" t="s">
        <v>45</v>
      </c>
      <c r="E51" s="404" t="s">
        <v>45</v>
      </c>
      <c r="F51" s="402" t="s">
        <v>46</v>
      </c>
      <c r="G51" s="402" t="s">
        <v>46</v>
      </c>
      <c r="H51" s="403">
        <v>600</v>
      </c>
      <c r="I51" s="402" t="s">
        <v>48</v>
      </c>
      <c r="J51" s="68"/>
      <c r="K51" s="401" t="s">
        <v>21</v>
      </c>
      <c r="L51" s="68"/>
    </row>
    <row r="52" spans="1:12" x14ac:dyDescent="0.25">
      <c r="A52" s="401" t="s">
        <v>42</v>
      </c>
      <c r="B52" s="405" t="s">
        <v>1374</v>
      </c>
      <c r="C52" s="405"/>
      <c r="D52" s="405" t="s">
        <v>45</v>
      </c>
      <c r="E52" s="404" t="s">
        <v>45</v>
      </c>
      <c r="F52" s="402" t="s">
        <v>46</v>
      </c>
      <c r="G52" s="402" t="s">
        <v>46</v>
      </c>
      <c r="H52" s="403">
        <v>300</v>
      </c>
      <c r="I52" s="402" t="s">
        <v>48</v>
      </c>
      <c r="J52" s="68"/>
      <c r="K52" s="401" t="s">
        <v>21</v>
      </c>
      <c r="L52" s="68"/>
    </row>
    <row r="53" spans="1:12" x14ac:dyDescent="0.25">
      <c r="A53" s="401" t="s">
        <v>42</v>
      </c>
      <c r="B53" s="405" t="s">
        <v>1373</v>
      </c>
      <c r="C53" s="405"/>
      <c r="D53" s="405" t="s">
        <v>45</v>
      </c>
      <c r="E53" s="404" t="s">
        <v>45</v>
      </c>
      <c r="F53" s="402" t="s">
        <v>46</v>
      </c>
      <c r="G53" s="402" t="s">
        <v>46</v>
      </c>
      <c r="H53" s="403">
        <v>250</v>
      </c>
      <c r="I53" s="402" t="s">
        <v>48</v>
      </c>
      <c r="J53" s="68"/>
      <c r="K53" s="401" t="s">
        <v>21</v>
      </c>
      <c r="L53" s="68"/>
    </row>
    <row r="54" spans="1:12" x14ac:dyDescent="0.25">
      <c r="A54" s="401" t="s">
        <v>42</v>
      </c>
      <c r="B54" s="405" t="s">
        <v>1372</v>
      </c>
      <c r="C54" s="405"/>
      <c r="D54" s="405" t="s">
        <v>45</v>
      </c>
      <c r="E54" s="404" t="s">
        <v>45</v>
      </c>
      <c r="F54" s="402" t="s">
        <v>46</v>
      </c>
      <c r="G54" s="402" t="s">
        <v>46</v>
      </c>
      <c r="H54" s="403">
        <v>100</v>
      </c>
      <c r="I54" s="402" t="s">
        <v>48</v>
      </c>
      <c r="J54" s="68"/>
      <c r="K54" s="401" t="s">
        <v>21</v>
      </c>
      <c r="L54" s="68"/>
    </row>
    <row r="55" spans="1:12" x14ac:dyDescent="0.25">
      <c r="A55" s="401" t="s">
        <v>42</v>
      </c>
      <c r="B55" s="405" t="s">
        <v>1371</v>
      </c>
      <c r="C55" s="405" t="s">
        <v>212</v>
      </c>
      <c r="D55" s="405" t="s">
        <v>45</v>
      </c>
      <c r="E55" s="404" t="s">
        <v>45</v>
      </c>
      <c r="F55" s="402" t="s">
        <v>46</v>
      </c>
      <c r="G55" s="402" t="s">
        <v>46</v>
      </c>
      <c r="H55" s="403">
        <v>20</v>
      </c>
      <c r="I55" s="402" t="s">
        <v>48</v>
      </c>
      <c r="J55" s="68"/>
      <c r="K55" s="401" t="s">
        <v>21</v>
      </c>
      <c r="L55" s="68"/>
    </row>
    <row r="56" spans="1:12" x14ac:dyDescent="0.25">
      <c r="A56" s="401" t="s">
        <v>49</v>
      </c>
      <c r="B56" s="405" t="s">
        <v>1370</v>
      </c>
      <c r="C56" s="405"/>
      <c r="D56" s="405" t="s">
        <v>45</v>
      </c>
      <c r="E56" s="404" t="s">
        <v>45</v>
      </c>
      <c r="F56" s="402" t="s">
        <v>46</v>
      </c>
      <c r="G56" s="402" t="s">
        <v>46</v>
      </c>
      <c r="H56" s="403">
        <v>10</v>
      </c>
      <c r="I56" s="402" t="s">
        <v>48</v>
      </c>
      <c r="J56" s="68"/>
      <c r="K56" s="401" t="s">
        <v>21</v>
      </c>
      <c r="L56" s="68"/>
    </row>
    <row r="57" spans="1:12" x14ac:dyDescent="0.25">
      <c r="A57" s="401" t="s">
        <v>1369</v>
      </c>
      <c r="B57" s="405" t="s">
        <v>1368</v>
      </c>
      <c r="C57" s="405"/>
      <c r="D57" s="405" t="s">
        <v>45</v>
      </c>
      <c r="E57" s="404" t="s">
        <v>45</v>
      </c>
      <c r="F57" s="402" t="s">
        <v>46</v>
      </c>
      <c r="G57" s="402" t="s">
        <v>46</v>
      </c>
      <c r="H57" s="403">
        <v>120</v>
      </c>
      <c r="I57" s="402" t="s">
        <v>48</v>
      </c>
      <c r="J57" s="68"/>
      <c r="K57" s="401" t="s">
        <v>21</v>
      </c>
      <c r="L57" s="68"/>
    </row>
    <row r="58" spans="1:12" x14ac:dyDescent="0.25">
      <c r="A58" s="401" t="s">
        <v>1367</v>
      </c>
      <c r="B58" s="405" t="s">
        <v>1366</v>
      </c>
      <c r="C58" s="405"/>
      <c r="D58" s="405" t="s">
        <v>45</v>
      </c>
      <c r="E58" s="404" t="s">
        <v>45</v>
      </c>
      <c r="F58" s="402" t="s">
        <v>46</v>
      </c>
      <c r="G58" s="402" t="s">
        <v>46</v>
      </c>
      <c r="H58" s="403">
        <v>5</v>
      </c>
      <c r="I58" s="402" t="s">
        <v>48</v>
      </c>
      <c r="J58" s="68"/>
      <c r="K58" s="401" t="s">
        <v>21</v>
      </c>
      <c r="L58" s="68"/>
    </row>
    <row r="59" spans="1:12" x14ac:dyDescent="0.25">
      <c r="A59" s="401" t="s">
        <v>363</v>
      </c>
      <c r="B59" s="405" t="s">
        <v>1365</v>
      </c>
      <c r="C59" s="405"/>
      <c r="D59" s="405" t="s">
        <v>45</v>
      </c>
      <c r="E59" s="404" t="s">
        <v>45</v>
      </c>
      <c r="F59" s="402" t="s">
        <v>46</v>
      </c>
      <c r="G59" s="402" t="s">
        <v>46</v>
      </c>
      <c r="H59" s="403">
        <v>30</v>
      </c>
      <c r="I59" s="402" t="s">
        <v>48</v>
      </c>
      <c r="J59" s="68"/>
      <c r="K59" s="401" t="s">
        <v>21</v>
      </c>
      <c r="L59" s="68"/>
    </row>
    <row r="60" spans="1:12" x14ac:dyDescent="0.25">
      <c r="A60" s="401" t="s">
        <v>1364</v>
      </c>
      <c r="B60" s="405" t="s">
        <v>1363</v>
      </c>
      <c r="C60" s="405"/>
      <c r="D60" s="405" t="s">
        <v>45</v>
      </c>
      <c r="E60" s="404" t="s">
        <v>45</v>
      </c>
      <c r="F60" s="402" t="s">
        <v>46</v>
      </c>
      <c r="G60" s="402" t="s">
        <v>46</v>
      </c>
      <c r="H60" s="403">
        <v>150</v>
      </c>
      <c r="I60" s="402" t="s">
        <v>48</v>
      </c>
      <c r="J60" s="68"/>
      <c r="K60" s="401" t="s">
        <v>21</v>
      </c>
      <c r="L60" s="68"/>
    </row>
    <row r="61" spans="1:12" x14ac:dyDescent="0.25">
      <c r="A61" s="401" t="s">
        <v>1362</v>
      </c>
      <c r="B61" s="405" t="s">
        <v>1361</v>
      </c>
      <c r="C61" s="405" t="s">
        <v>1360</v>
      </c>
      <c r="D61" s="405" t="s">
        <v>45</v>
      </c>
      <c r="E61" s="404" t="s">
        <v>45</v>
      </c>
      <c r="F61" s="402" t="s">
        <v>46</v>
      </c>
      <c r="G61" s="402" t="s">
        <v>46</v>
      </c>
      <c r="H61" s="403">
        <v>350</v>
      </c>
      <c r="I61" s="402" t="s">
        <v>48</v>
      </c>
      <c r="J61" s="68"/>
      <c r="K61" s="401" t="s">
        <v>21</v>
      </c>
      <c r="L61" s="68"/>
    </row>
    <row r="62" spans="1:12" x14ac:dyDescent="0.25">
      <c r="A62" s="401" t="s">
        <v>1359</v>
      </c>
      <c r="B62" s="405" t="s">
        <v>1358</v>
      </c>
      <c r="C62" s="405" t="s">
        <v>1357</v>
      </c>
      <c r="D62" s="405" t="s">
        <v>45</v>
      </c>
      <c r="E62" s="404" t="s">
        <v>45</v>
      </c>
      <c r="F62" s="402" t="s">
        <v>46</v>
      </c>
      <c r="G62" s="402" t="s">
        <v>46</v>
      </c>
      <c r="H62" s="403">
        <v>320</v>
      </c>
      <c r="I62" s="402" t="s">
        <v>48</v>
      </c>
      <c r="J62" s="68"/>
      <c r="K62" s="401" t="s">
        <v>21</v>
      </c>
      <c r="L62" s="68"/>
    </row>
    <row r="63" spans="1:12" x14ac:dyDescent="0.25">
      <c r="A63" s="401" t="s">
        <v>42</v>
      </c>
      <c r="B63" s="405" t="s">
        <v>1356</v>
      </c>
      <c r="C63" s="405" t="s">
        <v>722</v>
      </c>
      <c r="D63" s="405" t="s">
        <v>45</v>
      </c>
      <c r="E63" s="404" t="s">
        <v>45</v>
      </c>
      <c r="F63" s="402" t="s">
        <v>46</v>
      </c>
      <c r="G63" s="402" t="s">
        <v>46</v>
      </c>
      <c r="H63" s="403">
        <v>150</v>
      </c>
      <c r="I63" s="402" t="s">
        <v>48</v>
      </c>
      <c r="J63" s="68"/>
      <c r="K63" s="401" t="s">
        <v>21</v>
      </c>
      <c r="L63" s="68"/>
    </row>
    <row r="64" spans="1:12" x14ac:dyDescent="0.25">
      <c r="A64" s="401" t="s">
        <v>42</v>
      </c>
      <c r="B64" s="405" t="s">
        <v>369</v>
      </c>
      <c r="C64" s="405" t="s">
        <v>19</v>
      </c>
      <c r="D64" s="405" t="s">
        <v>45</v>
      </c>
      <c r="E64" s="404" t="s">
        <v>45</v>
      </c>
      <c r="F64" s="402" t="s">
        <v>46</v>
      </c>
      <c r="G64" s="402" t="s">
        <v>46</v>
      </c>
      <c r="H64" s="403">
        <v>300</v>
      </c>
      <c r="I64" s="402" t="s">
        <v>48</v>
      </c>
      <c r="J64" s="68"/>
      <c r="K64" s="401" t="s">
        <v>21</v>
      </c>
      <c r="L64" s="68"/>
    </row>
    <row r="65" spans="1:12" x14ac:dyDescent="0.25">
      <c r="A65" s="401" t="s">
        <v>42</v>
      </c>
      <c r="B65" s="405" t="s">
        <v>1355</v>
      </c>
      <c r="C65" s="405" t="s">
        <v>334</v>
      </c>
      <c r="D65" s="405"/>
      <c r="E65" s="404"/>
      <c r="F65" s="402" t="s">
        <v>46</v>
      </c>
      <c r="G65" s="402" t="s">
        <v>46</v>
      </c>
      <c r="H65" s="403">
        <v>50</v>
      </c>
      <c r="I65" s="402" t="s">
        <v>48</v>
      </c>
      <c r="J65" s="68"/>
      <c r="K65" s="401"/>
      <c r="L65" s="68"/>
    </row>
    <row r="66" spans="1:12" x14ac:dyDescent="0.25">
      <c r="A66" s="401" t="s">
        <v>54</v>
      </c>
      <c r="B66" s="405" t="s">
        <v>1354</v>
      </c>
      <c r="C66" s="405" t="s">
        <v>750</v>
      </c>
      <c r="D66" s="405" t="s">
        <v>45</v>
      </c>
      <c r="E66" s="404" t="s">
        <v>45</v>
      </c>
      <c r="F66" s="402" t="s">
        <v>46</v>
      </c>
      <c r="G66" s="402" t="s">
        <v>46</v>
      </c>
      <c r="H66" s="403">
        <v>120</v>
      </c>
      <c r="I66" s="402" t="s">
        <v>48</v>
      </c>
      <c r="J66" s="68"/>
      <c r="K66" s="401" t="s">
        <v>21</v>
      </c>
      <c r="L66" s="68"/>
    </row>
    <row r="67" spans="1:12" ht="15.75" thickBot="1" x14ac:dyDescent="0.3">
      <c r="A67" s="591" t="s">
        <v>49</v>
      </c>
      <c r="B67" s="592" t="s">
        <v>1354</v>
      </c>
      <c r="C67" s="592" t="s">
        <v>760</v>
      </c>
      <c r="D67" s="592" t="s">
        <v>45</v>
      </c>
      <c r="E67" s="593" t="s">
        <v>45</v>
      </c>
      <c r="F67" s="594" t="s">
        <v>46</v>
      </c>
      <c r="G67" s="594" t="s">
        <v>46</v>
      </c>
      <c r="H67" s="595">
        <v>120</v>
      </c>
      <c r="I67" s="594" t="s">
        <v>48</v>
      </c>
      <c r="J67" s="596"/>
      <c r="K67" s="591" t="s">
        <v>21</v>
      </c>
      <c r="L67" s="596"/>
    </row>
    <row r="68" spans="1:12" ht="15.75" hidden="1" thickBot="1" x14ac:dyDescent="0.3">
      <c r="A68" s="597"/>
      <c r="B68" s="598"/>
      <c r="C68" s="598"/>
      <c r="D68" s="599"/>
      <c r="E68" s="600"/>
      <c r="F68" s="601"/>
      <c r="G68" s="601"/>
      <c r="H68" s="605">
        <f>SUM(H8:H67)</f>
        <v>84075</v>
      </c>
      <c r="I68" s="601"/>
      <c r="J68" s="602"/>
      <c r="K68" s="603"/>
      <c r="L68" s="604"/>
    </row>
    <row r="69" spans="1:12" ht="15.75" thickBot="1" x14ac:dyDescent="0.3">
      <c r="A69" s="901"/>
      <c r="B69" s="902"/>
      <c r="C69" s="902"/>
      <c r="D69" s="903"/>
      <c r="E69" s="904"/>
      <c r="F69" s="905"/>
      <c r="G69" s="905"/>
      <c r="H69" s="906">
        <f>SUM(H68)</f>
        <v>84075</v>
      </c>
      <c r="I69" s="905"/>
      <c r="J69" s="907"/>
      <c r="K69" s="908"/>
      <c r="L69" s="909"/>
    </row>
    <row r="70" spans="1:12" x14ac:dyDescent="0.25">
      <c r="A70" s="1296" t="s">
        <v>141</v>
      </c>
      <c r="B70" s="1297"/>
      <c r="C70" s="1297"/>
      <c r="D70" s="1298"/>
      <c r="E70" s="1159" t="s">
        <v>23</v>
      </c>
      <c r="F70" s="1159"/>
      <c r="G70" s="1159"/>
      <c r="H70" s="1159"/>
      <c r="I70" s="1159"/>
      <c r="J70" s="1159"/>
      <c r="K70" s="1159"/>
      <c r="L70" s="1160"/>
    </row>
    <row r="71" spans="1:12" x14ac:dyDescent="0.25">
      <c r="A71" s="1299"/>
      <c r="B71" s="1185"/>
      <c r="C71" s="1185"/>
      <c r="D71" s="1186"/>
      <c r="E71" s="1001"/>
      <c r="F71" s="1001"/>
      <c r="G71" s="1001"/>
      <c r="H71" s="1001"/>
      <c r="I71" s="1001"/>
      <c r="J71" s="1001"/>
      <c r="K71" s="1001"/>
      <c r="L71" s="1162"/>
    </row>
    <row r="72" spans="1:12" x14ac:dyDescent="0.25">
      <c r="A72" s="1299"/>
      <c r="B72" s="1185"/>
      <c r="C72" s="1185"/>
      <c r="D72" s="1186"/>
      <c r="E72" s="1001"/>
      <c r="F72" s="1001"/>
      <c r="G72" s="1001"/>
      <c r="H72" s="1001"/>
      <c r="I72" s="1001"/>
      <c r="J72" s="1001"/>
      <c r="K72" s="1001"/>
      <c r="L72" s="1162"/>
    </row>
    <row r="73" spans="1:12" ht="15.75" thickBot="1" x14ac:dyDescent="0.3">
      <c r="A73" s="1300"/>
      <c r="B73" s="1301"/>
      <c r="C73" s="1301"/>
      <c r="D73" s="1302"/>
      <c r="E73" s="1164"/>
      <c r="F73" s="1164"/>
      <c r="G73" s="1164"/>
      <c r="H73" s="1164"/>
      <c r="I73" s="1164"/>
      <c r="J73" s="1164"/>
      <c r="K73" s="1164"/>
      <c r="L73" s="1165"/>
    </row>
  </sheetData>
  <mergeCells count="12">
    <mergeCell ref="G6:G7"/>
    <mergeCell ref="H6:H7"/>
    <mergeCell ref="A70:D73"/>
    <mergeCell ref="E70:L73"/>
    <mergeCell ref="J6:L6"/>
    <mergeCell ref="A6:A7"/>
    <mergeCell ref="B6:B7"/>
    <mergeCell ref="C6:C7"/>
    <mergeCell ref="D6:D7"/>
    <mergeCell ref="E6:E7"/>
    <mergeCell ref="I6:I7"/>
    <mergeCell ref="F6:F7"/>
  </mergeCells>
  <pageMargins left="0.7" right="0.7" top="0.75" bottom="0.75" header="0.3" footer="0.3"/>
  <pageSetup paperSize="5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O78"/>
  <sheetViews>
    <sheetView topLeftCell="A25" zoomScale="120" zoomScaleNormal="120" workbookViewId="0">
      <selection activeCell="N12" sqref="N12"/>
    </sheetView>
  </sheetViews>
  <sheetFormatPr baseColWidth="10" defaultRowHeight="15" x14ac:dyDescent="0.25"/>
  <cols>
    <col min="1" max="1" width="10.28515625" customWidth="1"/>
    <col min="2" max="2" width="27.140625" customWidth="1"/>
    <col min="3" max="3" width="14.28515625" customWidth="1"/>
    <col min="4" max="4" width="9.85546875" customWidth="1"/>
    <col min="5" max="5" width="12.7109375" customWidth="1"/>
    <col min="6" max="6" width="13.7109375" customWidth="1"/>
    <col min="7" max="7" width="16.7109375" customWidth="1"/>
    <col min="8" max="8" width="10.42578125" bestFit="1" customWidth="1"/>
    <col min="9" max="9" width="11.28515625" customWidth="1"/>
    <col min="10" max="10" width="8.28515625" customWidth="1"/>
    <col min="11" max="11" width="10.42578125" customWidth="1"/>
    <col min="12" max="12" width="9" customWidth="1"/>
    <col min="14" max="14" width="13.42578125" bestFit="1" customWidth="1"/>
  </cols>
  <sheetData>
    <row r="2" spans="1:15" ht="72" customHeight="1" thickBot="1" x14ac:dyDescent="0.3"/>
    <row r="3" spans="1:15" ht="15" customHeight="1" thickBot="1" x14ac:dyDescent="0.3">
      <c r="A3" s="518"/>
      <c r="N3" s="652" t="s">
        <v>1845</v>
      </c>
      <c r="O3" s="647"/>
    </row>
    <row r="4" spans="1:15" s="238" customFormat="1" ht="19.149999999999999" customHeight="1" thickTop="1" thickBot="1" x14ac:dyDescent="0.3">
      <c r="A4" s="1014" t="s">
        <v>74</v>
      </c>
      <c r="B4" s="1016" t="s">
        <v>35</v>
      </c>
      <c r="C4" s="1016" t="s">
        <v>6</v>
      </c>
      <c r="D4" s="1016" t="s">
        <v>3</v>
      </c>
      <c r="E4" s="1016" t="s">
        <v>4</v>
      </c>
      <c r="F4" s="1016" t="s">
        <v>7</v>
      </c>
      <c r="G4" s="1016" t="s">
        <v>36</v>
      </c>
      <c r="H4" s="1016" t="s">
        <v>75</v>
      </c>
      <c r="I4" s="1116" t="s">
        <v>76</v>
      </c>
      <c r="J4" s="1062" t="s">
        <v>38</v>
      </c>
      <c r="K4" s="1063"/>
      <c r="L4" s="1190"/>
      <c r="N4" s="677">
        <f>H14+H23+H32+H41+H61+H67</f>
        <v>153573.353</v>
      </c>
      <c r="O4" s="651"/>
    </row>
    <row r="5" spans="1:15" s="238" customFormat="1" ht="14.45" customHeight="1" x14ac:dyDescent="0.2">
      <c r="A5" s="1015"/>
      <c r="B5" s="1017"/>
      <c r="C5" s="1017"/>
      <c r="D5" s="1017"/>
      <c r="E5" s="1017"/>
      <c r="F5" s="1017"/>
      <c r="G5" s="1017"/>
      <c r="H5" s="1017"/>
      <c r="I5" s="1117"/>
      <c r="J5" s="16" t="s">
        <v>39</v>
      </c>
      <c r="K5" s="16" t="s">
        <v>40</v>
      </c>
      <c r="L5" s="16" t="s">
        <v>41</v>
      </c>
    </row>
    <row r="6" spans="1:15" s="57" customFormat="1" ht="15" customHeight="1" x14ac:dyDescent="0.2">
      <c r="A6" s="1303" t="s">
        <v>1713</v>
      </c>
      <c r="B6" s="1304"/>
      <c r="C6" s="1304"/>
      <c r="D6" s="1304"/>
      <c r="E6" s="1304"/>
      <c r="F6" s="1304"/>
      <c r="G6" s="1304"/>
      <c r="H6" s="1304"/>
      <c r="I6" s="1304"/>
      <c r="J6" s="1304"/>
      <c r="K6" s="1304"/>
      <c r="L6" s="1304"/>
    </row>
    <row r="7" spans="1:15" s="57" customFormat="1" ht="15" customHeight="1" x14ac:dyDescent="0.2">
      <c r="A7" s="192" t="s">
        <v>78</v>
      </c>
      <c r="B7" s="193" t="s">
        <v>299</v>
      </c>
      <c r="C7" s="193" t="s">
        <v>288</v>
      </c>
      <c r="D7" s="193" t="s">
        <v>384</v>
      </c>
      <c r="E7" s="193" t="s">
        <v>384</v>
      </c>
      <c r="F7" s="192" t="s">
        <v>384</v>
      </c>
      <c r="G7" s="192" t="s">
        <v>1702</v>
      </c>
      <c r="H7" s="194">
        <v>4388.28</v>
      </c>
      <c r="I7" s="192" t="s">
        <v>48</v>
      </c>
      <c r="J7" s="192" t="s">
        <v>21</v>
      </c>
      <c r="K7" s="516"/>
      <c r="L7" s="516"/>
    </row>
    <row r="8" spans="1:15" s="57" customFormat="1" ht="15" customHeight="1" x14ac:dyDescent="0.2">
      <c r="A8" s="192" t="s">
        <v>78</v>
      </c>
      <c r="B8" s="193" t="s">
        <v>1643</v>
      </c>
      <c r="C8" s="193" t="s">
        <v>63</v>
      </c>
      <c r="D8" s="193" t="s">
        <v>384</v>
      </c>
      <c r="E8" s="193" t="s">
        <v>384</v>
      </c>
      <c r="F8" s="192" t="s">
        <v>384</v>
      </c>
      <c r="G8" s="192" t="s">
        <v>1701</v>
      </c>
      <c r="H8" s="194">
        <v>1350.24</v>
      </c>
      <c r="I8" s="192" t="s">
        <v>48</v>
      </c>
      <c r="J8" s="192" t="s">
        <v>21</v>
      </c>
      <c r="K8" s="516"/>
      <c r="L8" s="516"/>
    </row>
    <row r="9" spans="1:15" s="57" customFormat="1" ht="15" customHeight="1" x14ac:dyDescent="0.2">
      <c r="A9" s="192" t="s">
        <v>78</v>
      </c>
      <c r="B9" s="193" t="s">
        <v>1643</v>
      </c>
      <c r="C9" s="193" t="s">
        <v>63</v>
      </c>
      <c r="D9" s="193" t="s">
        <v>384</v>
      </c>
      <c r="E9" s="193" t="s">
        <v>384</v>
      </c>
      <c r="F9" s="192" t="s">
        <v>384</v>
      </c>
      <c r="G9" s="192" t="s">
        <v>1700</v>
      </c>
      <c r="H9" s="194">
        <v>1350.24</v>
      </c>
      <c r="I9" s="192" t="s">
        <v>48</v>
      </c>
      <c r="J9" s="192" t="s">
        <v>21</v>
      </c>
      <c r="K9" s="516"/>
      <c r="L9" s="516"/>
    </row>
    <row r="10" spans="1:15" s="57" customFormat="1" ht="15" customHeight="1" x14ac:dyDescent="0.2">
      <c r="A10" s="192" t="s">
        <v>78</v>
      </c>
      <c r="B10" s="193" t="s">
        <v>181</v>
      </c>
      <c r="C10" s="193" t="s">
        <v>63</v>
      </c>
      <c r="D10" s="193" t="s">
        <v>384</v>
      </c>
      <c r="E10" s="193" t="s">
        <v>384</v>
      </c>
      <c r="F10" s="192" t="s">
        <v>384</v>
      </c>
      <c r="G10" s="192" t="s">
        <v>1699</v>
      </c>
      <c r="H10" s="194">
        <v>1665.29</v>
      </c>
      <c r="I10" s="192" t="s">
        <v>48</v>
      </c>
      <c r="J10" s="192" t="s">
        <v>21</v>
      </c>
      <c r="K10" s="516"/>
      <c r="L10" s="516"/>
    </row>
    <row r="11" spans="1:15" s="57" customFormat="1" ht="15" customHeight="1" x14ac:dyDescent="0.2">
      <c r="A11" s="192" t="s">
        <v>78</v>
      </c>
      <c r="B11" s="193" t="s">
        <v>89</v>
      </c>
      <c r="C11" s="193" t="s">
        <v>63</v>
      </c>
      <c r="D11" s="193" t="s">
        <v>1680</v>
      </c>
      <c r="E11" s="193" t="s">
        <v>1679</v>
      </c>
      <c r="F11" s="508">
        <v>612108500852</v>
      </c>
      <c r="G11" s="192" t="s">
        <v>1698</v>
      </c>
      <c r="H11" s="194">
        <v>650</v>
      </c>
      <c r="I11" s="192" t="s">
        <v>48</v>
      </c>
      <c r="J11" s="192" t="s">
        <v>21</v>
      </c>
      <c r="K11" s="516"/>
      <c r="L11" s="516"/>
    </row>
    <row r="12" spans="1:15" s="57" customFormat="1" ht="15" customHeight="1" x14ac:dyDescent="0.2">
      <c r="A12" s="137" t="s">
        <v>78</v>
      </c>
      <c r="B12" s="482" t="s">
        <v>1067</v>
      </c>
      <c r="C12" s="193" t="s">
        <v>63</v>
      </c>
      <c r="D12" s="193" t="s">
        <v>116</v>
      </c>
      <c r="E12" s="509" t="s">
        <v>1678</v>
      </c>
      <c r="F12" s="508" t="s">
        <v>1712</v>
      </c>
      <c r="G12" s="192" t="s">
        <v>1696</v>
      </c>
      <c r="H12" s="194">
        <v>13100</v>
      </c>
      <c r="I12" s="192" t="s">
        <v>48</v>
      </c>
      <c r="J12" s="192" t="s">
        <v>21</v>
      </c>
      <c r="K12" s="516"/>
      <c r="L12" s="516"/>
    </row>
    <row r="13" spans="1:15" s="57" customFormat="1" ht="14.25" customHeight="1" x14ac:dyDescent="0.2">
      <c r="A13" s="21" t="s">
        <v>78</v>
      </c>
      <c r="B13" s="19" t="s">
        <v>258</v>
      </c>
      <c r="C13" s="80" t="s">
        <v>66</v>
      </c>
      <c r="D13" s="80" t="s">
        <v>575</v>
      </c>
      <c r="E13" s="80" t="s">
        <v>1676</v>
      </c>
      <c r="F13" s="77" t="s">
        <v>1711</v>
      </c>
      <c r="G13" s="77" t="s">
        <v>1694</v>
      </c>
      <c r="H13" s="82">
        <v>4210</v>
      </c>
      <c r="I13" s="77" t="s">
        <v>48</v>
      </c>
      <c r="J13" s="283" t="s">
        <v>21</v>
      </c>
      <c r="K13" s="517"/>
      <c r="L13" s="517"/>
    </row>
    <row r="14" spans="1:15" s="57" customFormat="1" ht="14.25" customHeight="1" x14ac:dyDescent="0.2">
      <c r="A14" s="21"/>
      <c r="B14" s="19"/>
      <c r="C14" s="80"/>
      <c r="D14" s="80"/>
      <c r="E14" s="80"/>
      <c r="F14" s="77"/>
      <c r="G14" s="77"/>
      <c r="H14" s="546">
        <f>SUM(H7:H13)</f>
        <v>26714.05</v>
      </c>
      <c r="I14" s="77"/>
      <c r="J14" s="283"/>
      <c r="K14" s="919"/>
      <c r="L14" s="919"/>
    </row>
    <row r="15" spans="1:15" s="57" customFormat="1" ht="14.45" customHeight="1" x14ac:dyDescent="0.2">
      <c r="A15" s="1305" t="s">
        <v>1710</v>
      </c>
      <c r="B15" s="1306"/>
      <c r="C15" s="1306"/>
      <c r="D15" s="1306"/>
      <c r="E15" s="1306"/>
      <c r="F15" s="1306"/>
      <c r="G15" s="1306"/>
      <c r="H15" s="1306"/>
      <c r="I15" s="1306"/>
      <c r="J15" s="1306"/>
      <c r="K15" s="1306"/>
      <c r="L15" s="1306"/>
    </row>
    <row r="16" spans="1:15" s="57" customFormat="1" ht="14.45" customHeight="1" x14ac:dyDescent="0.2">
      <c r="A16" s="192" t="s">
        <v>78</v>
      </c>
      <c r="B16" s="193" t="s">
        <v>299</v>
      </c>
      <c r="C16" s="193" t="s">
        <v>288</v>
      </c>
      <c r="D16" s="193" t="s">
        <v>384</v>
      </c>
      <c r="E16" s="193" t="s">
        <v>384</v>
      </c>
      <c r="F16" s="192" t="s">
        <v>384</v>
      </c>
      <c r="G16" s="192" t="s">
        <v>1702</v>
      </c>
      <c r="H16" s="194">
        <v>4388.28</v>
      </c>
      <c r="I16" s="192" t="s">
        <v>48</v>
      </c>
      <c r="J16" s="192" t="s">
        <v>21</v>
      </c>
      <c r="K16" s="516"/>
      <c r="L16" s="516"/>
    </row>
    <row r="17" spans="1:12" s="57" customFormat="1" ht="14.45" customHeight="1" x14ac:dyDescent="0.2">
      <c r="A17" s="192" t="s">
        <v>78</v>
      </c>
      <c r="B17" s="193" t="s">
        <v>1643</v>
      </c>
      <c r="C17" s="193" t="s">
        <v>63</v>
      </c>
      <c r="D17" s="193" t="s">
        <v>384</v>
      </c>
      <c r="E17" s="193" t="s">
        <v>384</v>
      </c>
      <c r="F17" s="192" t="s">
        <v>384</v>
      </c>
      <c r="G17" s="192" t="s">
        <v>1701</v>
      </c>
      <c r="H17" s="194">
        <v>1350.24</v>
      </c>
      <c r="I17" s="192" t="s">
        <v>48</v>
      </c>
      <c r="J17" s="192" t="s">
        <v>21</v>
      </c>
      <c r="K17" s="516"/>
      <c r="L17" s="516"/>
    </row>
    <row r="18" spans="1:12" s="57" customFormat="1" ht="14.45" customHeight="1" x14ac:dyDescent="0.2">
      <c r="A18" s="192" t="s">
        <v>78</v>
      </c>
      <c r="B18" s="193" t="s">
        <v>1643</v>
      </c>
      <c r="C18" s="193" t="s">
        <v>63</v>
      </c>
      <c r="D18" s="193" t="s">
        <v>384</v>
      </c>
      <c r="E18" s="193" t="s">
        <v>384</v>
      </c>
      <c r="F18" s="192" t="s">
        <v>384</v>
      </c>
      <c r="G18" s="192" t="s">
        <v>1700</v>
      </c>
      <c r="H18" s="194">
        <v>1350.24</v>
      </c>
      <c r="I18" s="192" t="s">
        <v>48</v>
      </c>
      <c r="J18" s="192" t="s">
        <v>21</v>
      </c>
      <c r="K18" s="516"/>
      <c r="L18" s="516"/>
    </row>
    <row r="19" spans="1:12" s="57" customFormat="1" ht="14.45" customHeight="1" x14ac:dyDescent="0.2">
      <c r="A19" s="192" t="s">
        <v>78</v>
      </c>
      <c r="B19" s="193" t="s">
        <v>181</v>
      </c>
      <c r="C19" s="193" t="s">
        <v>63</v>
      </c>
      <c r="D19" s="193" t="s">
        <v>384</v>
      </c>
      <c r="E19" s="193" t="s">
        <v>384</v>
      </c>
      <c r="F19" s="192" t="s">
        <v>384</v>
      </c>
      <c r="G19" s="192" t="s">
        <v>1699</v>
      </c>
      <c r="H19" s="194">
        <v>1665.29</v>
      </c>
      <c r="I19" s="192" t="s">
        <v>48</v>
      </c>
      <c r="J19" s="192" t="s">
        <v>21</v>
      </c>
      <c r="K19" s="516"/>
      <c r="L19" s="516"/>
    </row>
    <row r="20" spans="1:12" s="57" customFormat="1" ht="14.45" customHeight="1" x14ac:dyDescent="0.2">
      <c r="A20" s="192" t="s">
        <v>78</v>
      </c>
      <c r="B20" s="193" t="s">
        <v>89</v>
      </c>
      <c r="C20" s="193" t="s">
        <v>63</v>
      </c>
      <c r="D20" s="193" t="s">
        <v>1680</v>
      </c>
      <c r="E20" s="193" t="s">
        <v>1679</v>
      </c>
      <c r="F20" s="508">
        <v>612108500986</v>
      </c>
      <c r="G20" s="192" t="s">
        <v>1698</v>
      </c>
      <c r="H20" s="194">
        <v>650</v>
      </c>
      <c r="I20" s="192" t="s">
        <v>48</v>
      </c>
      <c r="J20" s="192" t="s">
        <v>21</v>
      </c>
      <c r="K20" s="516"/>
      <c r="L20" s="516"/>
    </row>
    <row r="21" spans="1:12" s="57" customFormat="1" ht="14.45" customHeight="1" x14ac:dyDescent="0.2">
      <c r="A21" s="137" t="s">
        <v>78</v>
      </c>
      <c r="B21" s="482" t="s">
        <v>1067</v>
      </c>
      <c r="C21" s="193" t="s">
        <v>63</v>
      </c>
      <c r="D21" s="193" t="s">
        <v>116</v>
      </c>
      <c r="E21" s="509" t="s">
        <v>1678</v>
      </c>
      <c r="F21" s="508" t="s">
        <v>1709</v>
      </c>
      <c r="G21" s="192" t="s">
        <v>1696</v>
      </c>
      <c r="H21" s="194">
        <v>13100</v>
      </c>
      <c r="I21" s="192" t="s">
        <v>48</v>
      </c>
      <c r="J21" s="192" t="s">
        <v>21</v>
      </c>
      <c r="K21" s="516"/>
      <c r="L21" s="516"/>
    </row>
    <row r="22" spans="1:12" s="57" customFormat="1" ht="14.45" customHeight="1" x14ac:dyDescent="0.2">
      <c r="A22" s="21" t="s">
        <v>78</v>
      </c>
      <c r="B22" s="19" t="s">
        <v>258</v>
      </c>
      <c r="C22" s="80" t="s">
        <v>66</v>
      </c>
      <c r="D22" s="80" t="s">
        <v>575</v>
      </c>
      <c r="E22" s="80" t="s">
        <v>1676</v>
      </c>
      <c r="F22" s="77" t="s">
        <v>1708</v>
      </c>
      <c r="G22" s="77" t="s">
        <v>1694</v>
      </c>
      <c r="H22" s="82">
        <v>4210</v>
      </c>
      <c r="I22" s="77" t="s">
        <v>48</v>
      </c>
      <c r="J22" s="283" t="s">
        <v>21</v>
      </c>
      <c r="K22" s="517"/>
      <c r="L22" s="517"/>
    </row>
    <row r="23" spans="1:12" s="57" customFormat="1" ht="14.45" customHeight="1" x14ac:dyDescent="0.2">
      <c r="A23" s="21"/>
      <c r="B23" s="19"/>
      <c r="C23" s="80"/>
      <c r="D23" s="80"/>
      <c r="E23" s="80"/>
      <c r="F23" s="77"/>
      <c r="G23" s="77"/>
      <c r="H23" s="546">
        <f>SUM(H16:H22)</f>
        <v>26714.05</v>
      </c>
      <c r="I23" s="77"/>
      <c r="J23" s="283"/>
      <c r="K23" s="919"/>
      <c r="L23" s="919"/>
    </row>
    <row r="24" spans="1:12" s="57" customFormat="1" ht="14.45" customHeight="1" x14ac:dyDescent="0.2">
      <c r="A24" s="1239" t="s">
        <v>739</v>
      </c>
      <c r="B24" s="1239"/>
      <c r="C24" s="1239"/>
      <c r="D24" s="1239"/>
      <c r="E24" s="1239"/>
      <c r="F24" s="1239"/>
      <c r="G24" s="1239"/>
      <c r="H24" s="1239"/>
      <c r="I24" s="1239"/>
      <c r="J24" s="1239"/>
      <c r="K24" s="1239"/>
      <c r="L24" s="1239"/>
    </row>
    <row r="25" spans="1:12" s="57" customFormat="1" ht="14.45" customHeight="1" x14ac:dyDescent="0.2">
      <c r="A25" s="192" t="s">
        <v>78</v>
      </c>
      <c r="B25" s="193" t="s">
        <v>299</v>
      </c>
      <c r="C25" s="193" t="s">
        <v>288</v>
      </c>
      <c r="D25" s="193" t="s">
        <v>384</v>
      </c>
      <c r="E25" s="193" t="s">
        <v>384</v>
      </c>
      <c r="F25" s="192" t="s">
        <v>384</v>
      </c>
      <c r="G25" s="192" t="s">
        <v>1702</v>
      </c>
      <c r="H25" s="194">
        <v>4388.28</v>
      </c>
      <c r="I25" s="192" t="s">
        <v>48</v>
      </c>
      <c r="J25" s="192" t="s">
        <v>21</v>
      </c>
      <c r="K25" s="192"/>
      <c r="L25" s="516"/>
    </row>
    <row r="26" spans="1:12" s="57" customFormat="1" ht="14.45" customHeight="1" x14ac:dyDescent="0.2">
      <c r="A26" s="192" t="s">
        <v>78</v>
      </c>
      <c r="B26" s="193" t="s">
        <v>1643</v>
      </c>
      <c r="C26" s="193" t="s">
        <v>63</v>
      </c>
      <c r="D26" s="193" t="s">
        <v>384</v>
      </c>
      <c r="E26" s="193" t="s">
        <v>384</v>
      </c>
      <c r="F26" s="192" t="s">
        <v>384</v>
      </c>
      <c r="G26" s="192" t="s">
        <v>1701</v>
      </c>
      <c r="H26" s="194">
        <v>1350.24</v>
      </c>
      <c r="I26" s="192" t="s">
        <v>48</v>
      </c>
      <c r="J26" s="192" t="s">
        <v>21</v>
      </c>
      <c r="K26" s="192"/>
      <c r="L26" s="516"/>
    </row>
    <row r="27" spans="1:12" s="57" customFormat="1" ht="14.45" customHeight="1" x14ac:dyDescent="0.2">
      <c r="A27" s="192" t="s">
        <v>78</v>
      </c>
      <c r="B27" s="193" t="s">
        <v>1643</v>
      </c>
      <c r="C27" s="193" t="s">
        <v>63</v>
      </c>
      <c r="D27" s="193" t="s">
        <v>384</v>
      </c>
      <c r="E27" s="193" t="s">
        <v>384</v>
      </c>
      <c r="F27" s="192" t="s">
        <v>384</v>
      </c>
      <c r="G27" s="192" t="s">
        <v>1700</v>
      </c>
      <c r="H27" s="194">
        <v>1350.24</v>
      </c>
      <c r="I27" s="192" t="s">
        <v>48</v>
      </c>
      <c r="J27" s="192" t="s">
        <v>21</v>
      </c>
      <c r="K27" s="192"/>
      <c r="L27" s="516"/>
    </row>
    <row r="28" spans="1:12" s="57" customFormat="1" ht="14.45" customHeight="1" x14ac:dyDescent="0.2">
      <c r="A28" s="192" t="s">
        <v>78</v>
      </c>
      <c r="B28" s="193" t="s">
        <v>181</v>
      </c>
      <c r="C28" s="193" t="s">
        <v>63</v>
      </c>
      <c r="D28" s="193" t="s">
        <v>384</v>
      </c>
      <c r="E28" s="193" t="s">
        <v>384</v>
      </c>
      <c r="F28" s="192" t="s">
        <v>384</v>
      </c>
      <c r="G28" s="192" t="s">
        <v>1699</v>
      </c>
      <c r="H28" s="194">
        <v>1665.29</v>
      </c>
      <c r="I28" s="192" t="s">
        <v>48</v>
      </c>
      <c r="J28" s="192" t="s">
        <v>21</v>
      </c>
      <c r="K28" s="192"/>
      <c r="L28" s="516"/>
    </row>
    <row r="29" spans="1:12" s="57" customFormat="1" ht="14.45" customHeight="1" x14ac:dyDescent="0.2">
      <c r="A29" s="192" t="s">
        <v>78</v>
      </c>
      <c r="B29" s="193" t="s">
        <v>89</v>
      </c>
      <c r="C29" s="193" t="s">
        <v>63</v>
      </c>
      <c r="D29" s="193" t="s">
        <v>1680</v>
      </c>
      <c r="E29" s="193" t="s">
        <v>1679</v>
      </c>
      <c r="F29" s="508">
        <v>612108500985</v>
      </c>
      <c r="G29" s="192" t="s">
        <v>1698</v>
      </c>
      <c r="H29" s="194">
        <v>650</v>
      </c>
      <c r="I29" s="192" t="s">
        <v>48</v>
      </c>
      <c r="J29" s="192" t="s">
        <v>21</v>
      </c>
      <c r="K29" s="192"/>
      <c r="L29" s="516"/>
    </row>
    <row r="30" spans="1:12" s="57" customFormat="1" ht="14.45" customHeight="1" x14ac:dyDescent="0.2">
      <c r="A30" s="137" t="s">
        <v>78</v>
      </c>
      <c r="B30" s="482" t="s">
        <v>1067</v>
      </c>
      <c r="C30" s="193" t="s">
        <v>63</v>
      </c>
      <c r="D30" s="193" t="s">
        <v>116</v>
      </c>
      <c r="E30" s="509" t="s">
        <v>1678</v>
      </c>
      <c r="F30" s="508" t="s">
        <v>1707</v>
      </c>
      <c r="G30" s="192" t="s">
        <v>1696</v>
      </c>
      <c r="H30" s="194">
        <v>11293.102999999999</v>
      </c>
      <c r="I30" s="192" t="s">
        <v>48</v>
      </c>
      <c r="J30" s="192" t="s">
        <v>21</v>
      </c>
      <c r="K30" s="192"/>
      <c r="L30" s="516"/>
    </row>
    <row r="31" spans="1:12" s="57" customFormat="1" ht="11.25" x14ac:dyDescent="0.2">
      <c r="A31" s="21" t="s">
        <v>78</v>
      </c>
      <c r="B31" s="19" t="s">
        <v>258</v>
      </c>
      <c r="C31" s="80" t="s">
        <v>66</v>
      </c>
      <c r="D31" s="80" t="s">
        <v>575</v>
      </c>
      <c r="E31" s="80" t="s">
        <v>1676</v>
      </c>
      <c r="F31" s="77" t="s">
        <v>1706</v>
      </c>
      <c r="G31" s="77" t="s">
        <v>1694</v>
      </c>
      <c r="H31" s="82">
        <v>4210</v>
      </c>
      <c r="I31" s="77" t="s">
        <v>48</v>
      </c>
      <c r="J31" s="283" t="s">
        <v>21</v>
      </c>
      <c r="K31" s="145"/>
      <c r="L31" s="145"/>
    </row>
    <row r="32" spans="1:12" s="57" customFormat="1" ht="11.25" x14ac:dyDescent="0.2">
      <c r="A32" s="21"/>
      <c r="B32" s="19"/>
      <c r="C32" s="80"/>
      <c r="D32" s="80"/>
      <c r="E32" s="80"/>
      <c r="F32" s="77"/>
      <c r="G32" s="77"/>
      <c r="H32" s="546">
        <f>SUM(H25:H31)</f>
        <v>24907.152999999998</v>
      </c>
      <c r="I32" s="77"/>
      <c r="J32" s="283"/>
      <c r="K32" s="145"/>
      <c r="L32" s="145"/>
    </row>
    <row r="33" spans="1:12" s="57" customFormat="1" ht="14.45" customHeight="1" x14ac:dyDescent="0.2">
      <c r="A33" s="1307" t="s">
        <v>803</v>
      </c>
      <c r="B33" s="1306"/>
      <c r="C33" s="1306"/>
      <c r="D33" s="1306"/>
      <c r="E33" s="1306"/>
      <c r="F33" s="1306"/>
      <c r="G33" s="1306"/>
      <c r="H33" s="1306"/>
      <c r="I33" s="1306"/>
      <c r="J33" s="1306"/>
      <c r="K33" s="1306"/>
      <c r="L33" s="1308"/>
    </row>
    <row r="34" spans="1:12" s="57" customFormat="1" ht="14.45" customHeight="1" x14ac:dyDescent="0.2">
      <c r="A34" s="192" t="s">
        <v>78</v>
      </c>
      <c r="B34" s="193" t="s">
        <v>299</v>
      </c>
      <c r="C34" s="193" t="s">
        <v>288</v>
      </c>
      <c r="D34" s="193" t="s">
        <v>384</v>
      </c>
      <c r="E34" s="193" t="s">
        <v>384</v>
      </c>
      <c r="F34" s="192" t="s">
        <v>384</v>
      </c>
      <c r="G34" s="192" t="s">
        <v>1702</v>
      </c>
      <c r="H34" s="194">
        <v>4388.28</v>
      </c>
      <c r="I34" s="77" t="s">
        <v>48</v>
      </c>
      <c r="J34" s="137" t="s">
        <v>21</v>
      </c>
      <c r="K34" s="506"/>
      <c r="L34" s="506"/>
    </row>
    <row r="35" spans="1:12" s="57" customFormat="1" ht="14.45" customHeight="1" x14ac:dyDescent="0.2">
      <c r="A35" s="192" t="s">
        <v>78</v>
      </c>
      <c r="B35" s="193" t="s">
        <v>1643</v>
      </c>
      <c r="C35" s="193" t="s">
        <v>63</v>
      </c>
      <c r="D35" s="193" t="s">
        <v>384</v>
      </c>
      <c r="E35" s="193" t="s">
        <v>384</v>
      </c>
      <c r="F35" s="192" t="s">
        <v>384</v>
      </c>
      <c r="G35" s="192" t="s">
        <v>1701</v>
      </c>
      <c r="H35" s="194">
        <v>1350.24</v>
      </c>
      <c r="I35" s="77" t="s">
        <v>48</v>
      </c>
      <c r="J35" s="137" t="s">
        <v>21</v>
      </c>
      <c r="K35" s="506"/>
      <c r="L35" s="506"/>
    </row>
    <row r="36" spans="1:12" s="57" customFormat="1" ht="14.45" customHeight="1" x14ac:dyDescent="0.2">
      <c r="A36" s="192" t="s">
        <v>78</v>
      </c>
      <c r="B36" s="193" t="s">
        <v>1643</v>
      </c>
      <c r="C36" s="193" t="s">
        <v>63</v>
      </c>
      <c r="D36" s="193" t="s">
        <v>384</v>
      </c>
      <c r="E36" s="193" t="s">
        <v>384</v>
      </c>
      <c r="F36" s="192" t="s">
        <v>384</v>
      </c>
      <c r="G36" s="192" t="s">
        <v>1700</v>
      </c>
      <c r="H36" s="194">
        <v>1350.24</v>
      </c>
      <c r="I36" s="77" t="s">
        <v>48</v>
      </c>
      <c r="J36" s="137" t="s">
        <v>21</v>
      </c>
      <c r="K36" s="506"/>
      <c r="L36" s="506"/>
    </row>
    <row r="37" spans="1:12" s="57" customFormat="1" ht="14.45" customHeight="1" x14ac:dyDescent="0.2">
      <c r="A37" s="192" t="s">
        <v>78</v>
      </c>
      <c r="B37" s="193" t="s">
        <v>181</v>
      </c>
      <c r="C37" s="193" t="s">
        <v>63</v>
      </c>
      <c r="D37" s="193" t="s">
        <v>384</v>
      </c>
      <c r="E37" s="193" t="s">
        <v>384</v>
      </c>
      <c r="F37" s="192" t="s">
        <v>384</v>
      </c>
      <c r="G37" s="192" t="s">
        <v>1699</v>
      </c>
      <c r="H37" s="194">
        <v>1665.29</v>
      </c>
      <c r="I37" s="77" t="s">
        <v>48</v>
      </c>
      <c r="J37" s="137" t="s">
        <v>21</v>
      </c>
      <c r="K37" s="506"/>
      <c r="L37" s="506"/>
    </row>
    <row r="38" spans="1:12" s="57" customFormat="1" ht="14.45" customHeight="1" x14ac:dyDescent="0.2">
      <c r="A38" s="192" t="s">
        <v>78</v>
      </c>
      <c r="B38" s="193" t="s">
        <v>89</v>
      </c>
      <c r="C38" s="193" t="s">
        <v>63</v>
      </c>
      <c r="D38" s="193" t="s">
        <v>1680</v>
      </c>
      <c r="E38" s="193" t="s">
        <v>1679</v>
      </c>
      <c r="F38" s="508">
        <v>612103503750</v>
      </c>
      <c r="G38" s="192" t="s">
        <v>1698</v>
      </c>
      <c r="H38" s="194">
        <v>650</v>
      </c>
      <c r="I38" s="77" t="s">
        <v>48</v>
      </c>
      <c r="J38" s="137" t="s">
        <v>21</v>
      </c>
      <c r="K38" s="506"/>
      <c r="L38" s="506"/>
    </row>
    <row r="39" spans="1:12" s="57" customFormat="1" ht="14.45" customHeight="1" x14ac:dyDescent="0.2">
      <c r="A39" s="137" t="s">
        <v>78</v>
      </c>
      <c r="B39" s="482" t="s">
        <v>1067</v>
      </c>
      <c r="C39" s="193" t="s">
        <v>63</v>
      </c>
      <c r="D39" s="193" t="s">
        <v>116</v>
      </c>
      <c r="E39" s="509" t="s">
        <v>1678</v>
      </c>
      <c r="F39" s="508" t="s">
        <v>1705</v>
      </c>
      <c r="G39" s="192" t="s">
        <v>1696</v>
      </c>
      <c r="H39" s="194">
        <v>13100</v>
      </c>
      <c r="I39" s="77" t="s">
        <v>48</v>
      </c>
      <c r="J39" s="137" t="s">
        <v>21</v>
      </c>
      <c r="K39" s="506"/>
      <c r="L39" s="506"/>
    </row>
    <row r="40" spans="1:12" s="57" customFormat="1" ht="15.6" customHeight="1" x14ac:dyDescent="0.2">
      <c r="A40" s="21" t="s">
        <v>78</v>
      </c>
      <c r="B40" s="19" t="s">
        <v>258</v>
      </c>
      <c r="C40" s="80" t="s">
        <v>66</v>
      </c>
      <c r="D40" s="80" t="s">
        <v>575</v>
      </c>
      <c r="E40" s="80" t="s">
        <v>1676</v>
      </c>
      <c r="F40" s="77" t="s">
        <v>1704</v>
      </c>
      <c r="G40" s="77" t="s">
        <v>1694</v>
      </c>
      <c r="H40" s="82">
        <v>4210</v>
      </c>
      <c r="I40" s="77" t="s">
        <v>48</v>
      </c>
      <c r="J40" s="77" t="s">
        <v>21</v>
      </c>
      <c r="K40" s="145"/>
      <c r="L40" s="145"/>
    </row>
    <row r="41" spans="1:12" s="57" customFormat="1" ht="15.6" customHeight="1" x14ac:dyDescent="0.2">
      <c r="A41" s="21"/>
      <c r="B41" s="19"/>
      <c r="C41" s="80"/>
      <c r="D41" s="80"/>
      <c r="E41" s="80"/>
      <c r="F41" s="77"/>
      <c r="G41" s="77"/>
      <c r="H41" s="546">
        <f>SUM(H34:H40)</f>
        <v>26714.05</v>
      </c>
      <c r="I41" s="77"/>
      <c r="J41" s="77"/>
      <c r="K41" s="145"/>
      <c r="L41" s="145"/>
    </row>
    <row r="42" spans="1:12" s="57" customFormat="1" ht="14.45" customHeight="1" x14ac:dyDescent="0.2">
      <c r="A42" s="1307" t="s">
        <v>1703</v>
      </c>
      <c r="B42" s="1306"/>
      <c r="C42" s="1306"/>
      <c r="D42" s="1306"/>
      <c r="E42" s="1306"/>
      <c r="F42" s="1306"/>
      <c r="G42" s="1306"/>
      <c r="H42" s="1306"/>
      <c r="I42" s="1306"/>
      <c r="J42" s="1306"/>
      <c r="K42" s="1306"/>
      <c r="L42" s="1308"/>
    </row>
    <row r="43" spans="1:12" s="57" customFormat="1" ht="14.45" customHeight="1" x14ac:dyDescent="0.2">
      <c r="A43" s="192" t="s">
        <v>78</v>
      </c>
      <c r="B43" s="193" t="s">
        <v>299</v>
      </c>
      <c r="C43" s="193" t="s">
        <v>288</v>
      </c>
      <c r="D43" s="193" t="s">
        <v>384</v>
      </c>
      <c r="E43" s="193" t="s">
        <v>384</v>
      </c>
      <c r="F43" s="192" t="s">
        <v>384</v>
      </c>
      <c r="G43" s="192" t="s">
        <v>1702</v>
      </c>
      <c r="H43" s="194">
        <v>4388.28</v>
      </c>
      <c r="I43" s="77" t="s">
        <v>48</v>
      </c>
      <c r="J43" s="137" t="s">
        <v>21</v>
      </c>
      <c r="K43" s="506"/>
      <c r="L43" s="506"/>
    </row>
    <row r="44" spans="1:12" s="57" customFormat="1" ht="14.45" customHeight="1" x14ac:dyDescent="0.2">
      <c r="A44" s="192" t="s">
        <v>78</v>
      </c>
      <c r="B44" s="193" t="s">
        <v>1643</v>
      </c>
      <c r="C44" s="193" t="s">
        <v>63</v>
      </c>
      <c r="D44" s="193" t="s">
        <v>384</v>
      </c>
      <c r="E44" s="193" t="s">
        <v>384</v>
      </c>
      <c r="F44" s="192" t="s">
        <v>384</v>
      </c>
      <c r="G44" s="192" t="s">
        <v>1701</v>
      </c>
      <c r="H44" s="194">
        <v>1350.24</v>
      </c>
      <c r="I44" s="77" t="s">
        <v>48</v>
      </c>
      <c r="J44" s="137" t="s">
        <v>21</v>
      </c>
      <c r="K44" s="506"/>
      <c r="L44" s="506"/>
    </row>
    <row r="45" spans="1:12" s="57" customFormat="1" ht="14.45" customHeight="1" x14ac:dyDescent="0.2">
      <c r="A45" s="192" t="s">
        <v>78</v>
      </c>
      <c r="B45" s="193" t="s">
        <v>1643</v>
      </c>
      <c r="C45" s="193" t="s">
        <v>63</v>
      </c>
      <c r="D45" s="193" t="s">
        <v>384</v>
      </c>
      <c r="E45" s="193" t="s">
        <v>384</v>
      </c>
      <c r="F45" s="192" t="s">
        <v>384</v>
      </c>
      <c r="G45" s="192" t="s">
        <v>1700</v>
      </c>
      <c r="H45" s="194">
        <v>1350.24</v>
      </c>
      <c r="I45" s="77" t="s">
        <v>48</v>
      </c>
      <c r="J45" s="137" t="s">
        <v>21</v>
      </c>
      <c r="K45" s="506"/>
      <c r="L45" s="506"/>
    </row>
    <row r="46" spans="1:12" s="57" customFormat="1" ht="14.45" customHeight="1" x14ac:dyDescent="0.2">
      <c r="A46" s="192" t="s">
        <v>78</v>
      </c>
      <c r="B46" s="193" t="s">
        <v>181</v>
      </c>
      <c r="C46" s="193" t="s">
        <v>63</v>
      </c>
      <c r="D46" s="193" t="s">
        <v>384</v>
      </c>
      <c r="E46" s="193" t="s">
        <v>384</v>
      </c>
      <c r="F46" s="192" t="s">
        <v>384</v>
      </c>
      <c r="G46" s="192" t="s">
        <v>1699</v>
      </c>
      <c r="H46" s="194">
        <v>1665.29</v>
      </c>
      <c r="I46" s="77" t="s">
        <v>48</v>
      </c>
      <c r="J46" s="137" t="s">
        <v>21</v>
      </c>
      <c r="K46" s="506"/>
      <c r="L46" s="506"/>
    </row>
    <row r="47" spans="1:12" s="57" customFormat="1" ht="14.45" customHeight="1" x14ac:dyDescent="0.2">
      <c r="A47" s="137" t="s">
        <v>78</v>
      </c>
      <c r="B47" s="193" t="s">
        <v>89</v>
      </c>
      <c r="C47" s="193" t="s">
        <v>63</v>
      </c>
      <c r="D47" s="193" t="s">
        <v>1680</v>
      </c>
      <c r="E47" s="193" t="s">
        <v>1679</v>
      </c>
      <c r="F47" s="508">
        <v>612108500851</v>
      </c>
      <c r="G47" s="192" t="s">
        <v>1698</v>
      </c>
      <c r="H47" s="194">
        <v>650</v>
      </c>
      <c r="I47" s="77" t="s">
        <v>48</v>
      </c>
      <c r="J47" s="137" t="s">
        <v>21</v>
      </c>
      <c r="K47" s="506"/>
      <c r="L47" s="506"/>
    </row>
    <row r="48" spans="1:12" s="57" customFormat="1" ht="14.45" customHeight="1" x14ac:dyDescent="0.2">
      <c r="A48" s="137" t="s">
        <v>78</v>
      </c>
      <c r="B48" s="482" t="s">
        <v>1067</v>
      </c>
      <c r="C48" s="193" t="s">
        <v>63</v>
      </c>
      <c r="D48" s="193" t="s">
        <v>116</v>
      </c>
      <c r="E48" s="509" t="s">
        <v>1678</v>
      </c>
      <c r="F48" s="508" t="s">
        <v>1697</v>
      </c>
      <c r="G48" s="192" t="s">
        <v>1696</v>
      </c>
      <c r="H48" s="194">
        <v>13100</v>
      </c>
      <c r="I48" s="77" t="s">
        <v>48</v>
      </c>
      <c r="J48" s="137" t="s">
        <v>21</v>
      </c>
      <c r="K48" s="506"/>
      <c r="L48" s="506"/>
    </row>
    <row r="49" spans="1:12" s="57" customFormat="1" ht="14.45" customHeight="1" x14ac:dyDescent="0.2">
      <c r="A49" s="21" t="s">
        <v>78</v>
      </c>
      <c r="B49" s="19" t="s">
        <v>258</v>
      </c>
      <c r="C49" s="80" t="s">
        <v>66</v>
      </c>
      <c r="D49" s="80" t="s">
        <v>575</v>
      </c>
      <c r="E49" s="80" t="s">
        <v>1676</v>
      </c>
      <c r="F49" s="77" t="s">
        <v>1695</v>
      </c>
      <c r="G49" s="77" t="s">
        <v>1694</v>
      </c>
      <c r="H49" s="82">
        <v>4210</v>
      </c>
      <c r="I49" s="77" t="s">
        <v>48</v>
      </c>
      <c r="J49" s="137" t="s">
        <v>21</v>
      </c>
      <c r="K49" s="506"/>
      <c r="L49" s="506"/>
    </row>
    <row r="50" spans="1:12" s="57" customFormat="1" ht="25.5" customHeight="1" x14ac:dyDescent="0.2">
      <c r="A50" s="515" t="s">
        <v>49</v>
      </c>
      <c r="B50" s="514" t="s">
        <v>1693</v>
      </c>
      <c r="C50" s="513" t="s">
        <v>1692</v>
      </c>
      <c r="D50" s="513" t="s">
        <v>45</v>
      </c>
      <c r="E50" s="513" t="s">
        <v>45</v>
      </c>
      <c r="F50" s="510" t="s">
        <v>46</v>
      </c>
      <c r="G50" s="510" t="s">
        <v>46</v>
      </c>
      <c r="H50" s="512">
        <v>400</v>
      </c>
      <c r="I50" s="77" t="s">
        <v>48</v>
      </c>
      <c r="J50" s="510"/>
      <c r="K50" s="510"/>
      <c r="L50" s="510" t="s">
        <v>21</v>
      </c>
    </row>
    <row r="51" spans="1:12" s="57" customFormat="1" ht="15" customHeight="1" x14ac:dyDescent="0.2">
      <c r="A51" s="77" t="s">
        <v>42</v>
      </c>
      <c r="B51" s="168" t="s">
        <v>1691</v>
      </c>
      <c r="C51" s="80" t="s">
        <v>1688</v>
      </c>
      <c r="D51" s="80" t="s">
        <v>45</v>
      </c>
      <c r="E51" s="80" t="s">
        <v>45</v>
      </c>
      <c r="F51" s="77" t="s">
        <v>46</v>
      </c>
      <c r="G51" s="510" t="s">
        <v>46</v>
      </c>
      <c r="H51" s="305">
        <v>600</v>
      </c>
      <c r="I51" s="77" t="s">
        <v>48</v>
      </c>
      <c r="J51" s="77"/>
      <c r="K51" s="77"/>
      <c r="L51" s="77" t="s">
        <v>21</v>
      </c>
    </row>
    <row r="52" spans="1:12" s="57" customFormat="1" ht="15" customHeight="1" x14ac:dyDescent="0.2">
      <c r="A52" s="77" t="s">
        <v>42</v>
      </c>
      <c r="B52" s="168" t="s">
        <v>1690</v>
      </c>
      <c r="C52" s="80" t="s">
        <v>1688</v>
      </c>
      <c r="D52" s="80" t="s">
        <v>45</v>
      </c>
      <c r="E52" s="80" t="s">
        <v>45</v>
      </c>
      <c r="F52" s="77" t="s">
        <v>46</v>
      </c>
      <c r="G52" s="510" t="s">
        <v>46</v>
      </c>
      <c r="H52" s="305">
        <v>400</v>
      </c>
      <c r="I52" s="77" t="s">
        <v>48</v>
      </c>
      <c r="J52" s="77"/>
      <c r="K52" s="77"/>
      <c r="L52" s="77" t="s">
        <v>21</v>
      </c>
    </row>
    <row r="53" spans="1:12" s="57" customFormat="1" ht="15" customHeight="1" x14ac:dyDescent="0.2">
      <c r="A53" s="77" t="s">
        <v>42</v>
      </c>
      <c r="B53" s="168" t="s">
        <v>1689</v>
      </c>
      <c r="C53" s="80" t="s">
        <v>1688</v>
      </c>
      <c r="D53" s="80" t="s">
        <v>45</v>
      </c>
      <c r="E53" s="80" t="s">
        <v>45</v>
      </c>
      <c r="F53" s="77" t="s">
        <v>46</v>
      </c>
      <c r="G53" s="510" t="s">
        <v>46</v>
      </c>
      <c r="H53" s="305">
        <v>400</v>
      </c>
      <c r="I53" s="77" t="s">
        <v>48</v>
      </c>
      <c r="J53" s="77"/>
      <c r="K53" s="77"/>
      <c r="L53" s="77" t="s">
        <v>21</v>
      </c>
    </row>
    <row r="54" spans="1:12" s="57" customFormat="1" ht="15" customHeight="1" x14ac:dyDescent="0.2">
      <c r="A54" s="77" t="s">
        <v>42</v>
      </c>
      <c r="B54" s="168" t="s">
        <v>1687</v>
      </c>
      <c r="C54" s="80" t="s">
        <v>56</v>
      </c>
      <c r="D54" s="80" t="s">
        <v>45</v>
      </c>
      <c r="E54" s="80" t="s">
        <v>45</v>
      </c>
      <c r="F54" s="77" t="s">
        <v>46</v>
      </c>
      <c r="G54" s="510" t="s">
        <v>46</v>
      </c>
      <c r="H54" s="305">
        <v>400</v>
      </c>
      <c r="I54" s="77" t="s">
        <v>48</v>
      </c>
      <c r="J54" s="77"/>
      <c r="K54" s="77"/>
      <c r="L54" s="77" t="s">
        <v>21</v>
      </c>
    </row>
    <row r="55" spans="1:12" s="57" customFormat="1" ht="15" customHeight="1" x14ac:dyDescent="0.2">
      <c r="A55" s="77" t="s">
        <v>42</v>
      </c>
      <c r="B55" s="168" t="s">
        <v>1687</v>
      </c>
      <c r="C55" s="80" t="s">
        <v>56</v>
      </c>
      <c r="D55" s="80" t="s">
        <v>45</v>
      </c>
      <c r="E55" s="80" t="s">
        <v>45</v>
      </c>
      <c r="F55" s="77" t="s">
        <v>46</v>
      </c>
      <c r="G55" s="510" t="s">
        <v>46</v>
      </c>
      <c r="H55" s="305">
        <v>400</v>
      </c>
      <c r="I55" s="77" t="s">
        <v>48</v>
      </c>
      <c r="J55" s="77"/>
      <c r="K55" s="77"/>
      <c r="L55" s="77" t="s">
        <v>21</v>
      </c>
    </row>
    <row r="56" spans="1:12" s="57" customFormat="1" ht="14.25" customHeight="1" x14ac:dyDescent="0.2">
      <c r="A56" s="77" t="s">
        <v>42</v>
      </c>
      <c r="B56" s="168" t="s">
        <v>1686</v>
      </c>
      <c r="C56" s="80" t="s">
        <v>212</v>
      </c>
      <c r="D56" s="80" t="s">
        <v>45</v>
      </c>
      <c r="E56" s="80" t="s">
        <v>45</v>
      </c>
      <c r="F56" s="77" t="s">
        <v>46</v>
      </c>
      <c r="G56" s="510" t="s">
        <v>46</v>
      </c>
      <c r="H56" s="305">
        <v>600</v>
      </c>
      <c r="I56" s="77" t="s">
        <v>48</v>
      </c>
      <c r="J56" s="77"/>
      <c r="K56" s="77"/>
      <c r="L56" s="77" t="s">
        <v>21</v>
      </c>
    </row>
    <row r="57" spans="1:12" s="57" customFormat="1" ht="11.25" x14ac:dyDescent="0.2">
      <c r="A57" s="77" t="s">
        <v>42</v>
      </c>
      <c r="B57" s="168" t="s">
        <v>1685</v>
      </c>
      <c r="C57" s="80" t="s">
        <v>56</v>
      </c>
      <c r="D57" s="80" t="s">
        <v>45</v>
      </c>
      <c r="E57" s="80" t="s">
        <v>45</v>
      </c>
      <c r="F57" s="77" t="s">
        <v>46</v>
      </c>
      <c r="G57" s="510" t="s">
        <v>46</v>
      </c>
      <c r="H57" s="305">
        <v>450</v>
      </c>
      <c r="I57" s="77" t="s">
        <v>48</v>
      </c>
      <c r="J57" s="511"/>
      <c r="K57" s="283"/>
      <c r="L57" s="77" t="s">
        <v>21</v>
      </c>
    </row>
    <row r="58" spans="1:12" s="57" customFormat="1" ht="15.75" customHeight="1" x14ac:dyDescent="0.2">
      <c r="A58" s="77" t="s">
        <v>49</v>
      </c>
      <c r="B58" s="168" t="s">
        <v>1684</v>
      </c>
      <c r="C58" s="80" t="s">
        <v>56</v>
      </c>
      <c r="D58" s="80" t="s">
        <v>45</v>
      </c>
      <c r="E58" s="80" t="s">
        <v>45</v>
      </c>
      <c r="F58" s="77" t="s">
        <v>46</v>
      </c>
      <c r="G58" s="510" t="s">
        <v>46</v>
      </c>
      <c r="H58" s="305">
        <v>200</v>
      </c>
      <c r="I58" s="77" t="s">
        <v>48</v>
      </c>
      <c r="J58" s="77"/>
      <c r="K58" s="77"/>
      <c r="L58" s="77" t="s">
        <v>21</v>
      </c>
    </row>
    <row r="59" spans="1:12" s="57" customFormat="1" ht="15" customHeight="1" x14ac:dyDescent="0.2">
      <c r="A59" s="77" t="s">
        <v>42</v>
      </c>
      <c r="B59" s="168" t="s">
        <v>1683</v>
      </c>
      <c r="C59" s="80" t="s">
        <v>66</v>
      </c>
      <c r="D59" s="80" t="s">
        <v>67</v>
      </c>
      <c r="E59" s="80" t="s">
        <v>45</v>
      </c>
      <c r="F59" s="77" t="s">
        <v>46</v>
      </c>
      <c r="G59" s="77" t="s">
        <v>1681</v>
      </c>
      <c r="H59" s="77"/>
      <c r="I59" s="77" t="s">
        <v>48</v>
      </c>
      <c r="J59" s="77"/>
      <c r="K59" s="77"/>
      <c r="L59" s="77" t="s">
        <v>21</v>
      </c>
    </row>
    <row r="60" spans="1:12" s="57" customFormat="1" ht="15" customHeight="1" x14ac:dyDescent="0.2">
      <c r="A60" s="77" t="s">
        <v>78</v>
      </c>
      <c r="B60" s="168" t="s">
        <v>1682</v>
      </c>
      <c r="C60" s="80" t="s">
        <v>66</v>
      </c>
      <c r="D60" s="80" t="s">
        <v>67</v>
      </c>
      <c r="E60" s="80" t="s">
        <v>45</v>
      </c>
      <c r="F60" s="77" t="s">
        <v>46</v>
      </c>
      <c r="G60" s="77" t="s">
        <v>1681</v>
      </c>
      <c r="H60" s="77"/>
      <c r="I60" s="77" t="s">
        <v>48</v>
      </c>
      <c r="J60" s="77"/>
      <c r="K60" s="77"/>
      <c r="L60" s="77" t="s">
        <v>21</v>
      </c>
    </row>
    <row r="61" spans="1:12" s="57" customFormat="1" ht="15" customHeight="1" x14ac:dyDescent="0.2">
      <c r="A61" s="77"/>
      <c r="B61" s="168"/>
      <c r="C61" s="80"/>
      <c r="D61" s="80"/>
      <c r="E61" s="80"/>
      <c r="F61" s="77"/>
      <c r="G61" s="77"/>
      <c r="H61" s="960">
        <f>SUM(H43:H60)</f>
        <v>30564.05</v>
      </c>
      <c r="I61" s="77"/>
      <c r="J61" s="77"/>
      <c r="K61" s="77"/>
      <c r="L61" s="77"/>
    </row>
    <row r="62" spans="1:12" s="57" customFormat="1" ht="14.45" customHeight="1" x14ac:dyDescent="0.2">
      <c r="A62" s="1307" t="s">
        <v>773</v>
      </c>
      <c r="B62" s="1306"/>
      <c r="C62" s="1306"/>
      <c r="D62" s="1306"/>
      <c r="E62" s="1306"/>
      <c r="F62" s="1306"/>
      <c r="G62" s="1306"/>
      <c r="H62" s="1306"/>
      <c r="I62" s="1306"/>
      <c r="J62" s="1306"/>
      <c r="K62" s="1306"/>
      <c r="L62" s="1308"/>
    </row>
    <row r="63" spans="1:12" s="57" customFormat="1" ht="14.45" customHeight="1" x14ac:dyDescent="0.2">
      <c r="A63" s="192" t="s">
        <v>78</v>
      </c>
      <c r="B63" s="193" t="s">
        <v>89</v>
      </c>
      <c r="C63" s="193" t="s">
        <v>63</v>
      </c>
      <c r="D63" s="193" t="s">
        <v>1680</v>
      </c>
      <c r="E63" s="193" t="s">
        <v>1679</v>
      </c>
      <c r="F63" s="508">
        <v>612108500996</v>
      </c>
      <c r="G63" s="137" t="s">
        <v>46</v>
      </c>
      <c r="H63" s="507">
        <v>650</v>
      </c>
      <c r="I63" s="137" t="s">
        <v>48</v>
      </c>
      <c r="J63" s="137" t="s">
        <v>21</v>
      </c>
      <c r="K63" s="506"/>
      <c r="L63" s="506"/>
    </row>
    <row r="64" spans="1:12" s="57" customFormat="1" ht="14.45" customHeight="1" x14ac:dyDescent="0.2">
      <c r="A64" s="137" t="s">
        <v>78</v>
      </c>
      <c r="B64" s="482" t="s">
        <v>1067</v>
      </c>
      <c r="C64" s="193" t="s">
        <v>63</v>
      </c>
      <c r="D64" s="193" t="s">
        <v>116</v>
      </c>
      <c r="E64" s="509" t="s">
        <v>1678</v>
      </c>
      <c r="F64" s="508" t="s">
        <v>1677</v>
      </c>
      <c r="G64" s="137" t="s">
        <v>46</v>
      </c>
      <c r="H64" s="507">
        <v>13100</v>
      </c>
      <c r="I64" s="137" t="s">
        <v>48</v>
      </c>
      <c r="J64" s="137" t="s">
        <v>21</v>
      </c>
      <c r="K64" s="506"/>
      <c r="L64" s="506"/>
    </row>
    <row r="65" spans="1:13" s="57" customFormat="1" ht="14.45" customHeight="1" x14ac:dyDescent="0.2">
      <c r="A65" s="21" t="s">
        <v>78</v>
      </c>
      <c r="B65" s="19" t="s">
        <v>258</v>
      </c>
      <c r="C65" s="80" t="s">
        <v>66</v>
      </c>
      <c r="D65" s="80" t="s">
        <v>575</v>
      </c>
      <c r="E65" s="80" t="s">
        <v>1676</v>
      </c>
      <c r="F65" s="77" t="s">
        <v>1675</v>
      </c>
      <c r="G65" s="137" t="s">
        <v>46</v>
      </c>
      <c r="H65" s="507">
        <v>4210</v>
      </c>
      <c r="I65" s="137" t="s">
        <v>48</v>
      </c>
      <c r="J65" s="137" t="s">
        <v>21</v>
      </c>
      <c r="K65" s="506"/>
      <c r="L65" s="506"/>
    </row>
    <row r="66" spans="1:13" s="57" customFormat="1" ht="14.45" hidden="1" customHeight="1" thickBot="1" x14ac:dyDescent="0.2">
      <c r="A66" s="559"/>
      <c r="B66" s="606"/>
      <c r="C66" s="550"/>
      <c r="D66" s="550"/>
      <c r="E66" s="551"/>
      <c r="F66" s="805"/>
      <c r="G66" s="806"/>
      <c r="H66" s="807">
        <f>SUM(H7:H13)+SUM(H16:H22)+SUM(H25:H31)+SUM(H34:H40)+SUM(H43:H60)+SUM(H63:H65)</f>
        <v>153573.353</v>
      </c>
      <c r="I66" s="808"/>
      <c r="J66" s="809"/>
      <c r="K66" s="810"/>
      <c r="L66" s="810"/>
    </row>
    <row r="67" spans="1:13" s="57" customFormat="1" ht="14.45" customHeight="1" x14ac:dyDescent="0.2">
      <c r="A67" s="77"/>
      <c r="B67" s="168"/>
      <c r="C67" s="80"/>
      <c r="D67" s="80"/>
      <c r="E67" s="80"/>
      <c r="F67" s="77"/>
      <c r="G67" s="137"/>
      <c r="H67" s="959">
        <f>SUM(H63:H65)</f>
        <v>17960</v>
      </c>
      <c r="I67" s="137"/>
      <c r="J67" s="137"/>
      <c r="K67" s="506"/>
      <c r="L67" s="810"/>
    </row>
    <row r="68" spans="1:13" s="57" customFormat="1" ht="14.45" customHeight="1" x14ac:dyDescent="0.2">
      <c r="A68" s="1181" t="s">
        <v>73</v>
      </c>
      <c r="B68" s="1182"/>
      <c r="C68" s="1182"/>
      <c r="D68" s="1182"/>
      <c r="E68" s="1183"/>
      <c r="F68" s="1013" t="s">
        <v>23</v>
      </c>
      <c r="G68" s="1013"/>
      <c r="H68" s="1013"/>
      <c r="I68" s="1013"/>
      <c r="J68" s="1013"/>
      <c r="K68" s="1013"/>
      <c r="L68" s="1013"/>
      <c r="M68" s="83"/>
    </row>
    <row r="69" spans="1:13" s="57" customFormat="1" ht="14.45" customHeight="1" x14ac:dyDescent="0.2">
      <c r="A69" s="1184"/>
      <c r="B69" s="1185"/>
      <c r="C69" s="1185"/>
      <c r="D69" s="1185"/>
      <c r="E69" s="1186"/>
      <c r="F69" s="1013"/>
      <c r="G69" s="1013"/>
      <c r="H69" s="1013"/>
      <c r="I69" s="1013"/>
      <c r="J69" s="1013"/>
      <c r="K69" s="1013"/>
      <c r="L69" s="1013"/>
      <c r="M69" s="83"/>
    </row>
    <row r="70" spans="1:13" s="57" customFormat="1" ht="18" customHeight="1" x14ac:dyDescent="0.2">
      <c r="A70" s="1184"/>
      <c r="B70" s="1185"/>
      <c r="C70" s="1185"/>
      <c r="D70" s="1185"/>
      <c r="E70" s="1186"/>
      <c r="F70" s="1013"/>
      <c r="G70" s="1013"/>
      <c r="H70" s="1013"/>
      <c r="I70" s="1013"/>
      <c r="J70" s="1013"/>
      <c r="K70" s="1013"/>
      <c r="L70" s="1013"/>
      <c r="M70" s="83"/>
    </row>
    <row r="71" spans="1:13" s="57" customFormat="1" ht="18" customHeight="1" x14ac:dyDescent="0.2">
      <c r="A71" s="1187"/>
      <c r="B71" s="1188"/>
      <c r="C71" s="1188"/>
      <c r="D71" s="1188"/>
      <c r="E71" s="1189"/>
      <c r="F71" s="1013"/>
      <c r="G71" s="1013"/>
      <c r="H71" s="1013"/>
      <c r="I71" s="1013"/>
      <c r="J71" s="1013"/>
      <c r="K71" s="1013"/>
      <c r="L71" s="1013"/>
      <c r="M71" s="83"/>
    </row>
    <row r="72" spans="1:13" x14ac:dyDescent="0.25">
      <c r="I72" s="31"/>
      <c r="J72" s="31"/>
      <c r="K72" s="31"/>
      <c r="L72" s="31"/>
    </row>
    <row r="74" spans="1:13" x14ac:dyDescent="0.25">
      <c r="M74" s="31"/>
    </row>
    <row r="76" spans="1:13" x14ac:dyDescent="0.25">
      <c r="I76" s="33"/>
      <c r="J76" s="33"/>
      <c r="K76" s="33"/>
      <c r="L76" s="33"/>
    </row>
    <row r="78" spans="1:13" x14ac:dyDescent="0.25">
      <c r="M78" s="33"/>
    </row>
  </sheetData>
  <mergeCells count="18">
    <mergeCell ref="A68:E71"/>
    <mergeCell ref="F68:L71"/>
    <mergeCell ref="A62:L62"/>
    <mergeCell ref="A42:L42"/>
    <mergeCell ref="A33:L33"/>
    <mergeCell ref="A24:L24"/>
    <mergeCell ref="G4:G5"/>
    <mergeCell ref="H4:H5"/>
    <mergeCell ref="J4:L4"/>
    <mergeCell ref="A6:L6"/>
    <mergeCell ref="A15:L15"/>
    <mergeCell ref="A4:A5"/>
    <mergeCell ref="B4:B5"/>
    <mergeCell ref="C4:C5"/>
    <mergeCell ref="D4:D5"/>
    <mergeCell ref="E4:E5"/>
    <mergeCell ref="I4:I5"/>
    <mergeCell ref="F4:F5"/>
  </mergeCells>
  <pageMargins left="0.70866141732283472" right="0.70866141732283472" top="0.74803149606299213" bottom="0.74803149606299213" header="0.31496062992125984" footer="0.31496062992125984"/>
  <pageSetup paperSize="5" orientation="landscape" horizontalDpi="4294967293" verticalDpi="4294967293" r:id="rId1"/>
  <headerFooter>
    <oddFooter>Página &amp;P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zoomScaleNormal="100" workbookViewId="0">
      <selection activeCell="P101" sqref="P101"/>
    </sheetView>
  </sheetViews>
  <sheetFormatPr baseColWidth="10" defaultColWidth="11.5703125" defaultRowHeight="14.25" x14ac:dyDescent="0.2"/>
  <cols>
    <col min="1" max="2" width="11.5703125" style="33"/>
    <col min="3" max="3" width="28.7109375" style="33" customWidth="1"/>
    <col min="4" max="4" width="11.5703125" style="33"/>
    <col min="5" max="5" width="11" style="33" customWidth="1"/>
    <col min="6" max="6" width="9" style="33" customWidth="1"/>
    <col min="7" max="7" width="9.42578125" style="33" customWidth="1"/>
    <col min="8" max="8" width="19.85546875" style="33" customWidth="1"/>
    <col min="9" max="9" width="11.5703125" style="34"/>
    <col min="10" max="10" width="13.7109375" style="33" customWidth="1"/>
    <col min="11" max="11" width="7.7109375" style="56" customWidth="1"/>
    <col min="12" max="12" width="9.7109375" style="56" customWidth="1"/>
    <col min="13" max="13" width="7.7109375" style="56" customWidth="1"/>
    <col min="14" max="14" width="11.42578125" style="364" customWidth="1"/>
    <col min="15" max="16384" width="11.5703125" style="33"/>
  </cols>
  <sheetData>
    <row r="1" spans="1:17" x14ac:dyDescent="0.2">
      <c r="A1" s="56"/>
      <c r="B1" s="55"/>
      <c r="C1" s="56"/>
      <c r="D1" s="56"/>
      <c r="E1" s="56"/>
      <c r="L1" s="501"/>
    </row>
    <row r="2" spans="1:17" ht="14.45" customHeight="1" x14ac:dyDescent="0.2">
      <c r="A2" s="56"/>
      <c r="B2" s="55"/>
      <c r="C2" s="56"/>
      <c r="D2" s="56"/>
      <c r="E2" s="56"/>
      <c r="L2" s="501"/>
    </row>
    <row r="3" spans="1:17" ht="72" customHeight="1" thickBot="1" x14ac:dyDescent="0.25">
      <c r="A3" s="56"/>
      <c r="B3" s="55"/>
      <c r="C3" s="56"/>
      <c r="D3" s="56"/>
      <c r="E3" s="56"/>
      <c r="L3" s="501"/>
    </row>
    <row r="4" spans="1:17" ht="14.45" customHeight="1" thickBot="1" x14ac:dyDescent="0.3">
      <c r="A4" s="56"/>
      <c r="B4" s="55"/>
      <c r="C4" s="56"/>
      <c r="D4" s="56"/>
      <c r="E4" s="56"/>
      <c r="L4" s="501"/>
      <c r="P4" s="652" t="s">
        <v>1845</v>
      </c>
      <c r="Q4" s="648"/>
    </row>
    <row r="5" spans="1:17" s="354" customFormat="1" ht="19.149999999999999" customHeight="1" thickTop="1" thickBot="1" x14ac:dyDescent="0.3">
      <c r="B5" s="1014" t="s">
        <v>74</v>
      </c>
      <c r="C5" s="1016" t="s">
        <v>35</v>
      </c>
      <c r="D5" s="1016" t="s">
        <v>6</v>
      </c>
      <c r="E5" s="1016" t="s">
        <v>3</v>
      </c>
      <c r="F5" s="1016" t="s">
        <v>4</v>
      </c>
      <c r="G5" s="1016" t="s">
        <v>7</v>
      </c>
      <c r="H5" s="1016" t="s">
        <v>36</v>
      </c>
      <c r="I5" s="1007" t="s">
        <v>37</v>
      </c>
      <c r="J5" s="1060" t="s">
        <v>8</v>
      </c>
      <c r="K5" s="1062" t="s">
        <v>38</v>
      </c>
      <c r="L5" s="1063"/>
      <c r="M5" s="1190"/>
      <c r="N5" s="500"/>
      <c r="P5" s="650">
        <f>I98</f>
        <v>173438.96</v>
      </c>
      <c r="Q5" s="651"/>
    </row>
    <row r="6" spans="1:17" s="354" customFormat="1" ht="25.5" x14ac:dyDescent="0.2">
      <c r="B6" s="1015"/>
      <c r="C6" s="1017"/>
      <c r="D6" s="1017"/>
      <c r="E6" s="1017"/>
      <c r="F6" s="1017"/>
      <c r="G6" s="1017"/>
      <c r="H6" s="1017"/>
      <c r="I6" s="1008"/>
      <c r="J6" s="1061"/>
      <c r="K6" s="16" t="s">
        <v>39</v>
      </c>
      <c r="L6" s="16" t="s">
        <v>40</v>
      </c>
      <c r="M6" s="16" t="s">
        <v>41</v>
      </c>
      <c r="N6" s="500"/>
      <c r="O6" s="499"/>
    </row>
    <row r="7" spans="1:17" x14ac:dyDescent="0.2">
      <c r="A7" s="498"/>
      <c r="B7" s="131"/>
      <c r="C7" s="473" t="s">
        <v>1660</v>
      </c>
      <c r="D7" s="55"/>
      <c r="E7" s="495"/>
      <c r="F7" s="495"/>
      <c r="G7" s="494"/>
      <c r="H7" s="494"/>
      <c r="I7" s="493"/>
      <c r="J7" s="77"/>
      <c r="K7" s="131"/>
      <c r="L7" s="131"/>
      <c r="M7" s="131"/>
      <c r="N7" s="492"/>
    </row>
    <row r="8" spans="1:17" x14ac:dyDescent="0.2">
      <c r="A8" s="498"/>
      <c r="B8" s="131" t="s">
        <v>78</v>
      </c>
      <c r="C8" s="497" t="s">
        <v>1994</v>
      </c>
      <c r="D8" s="80" t="s">
        <v>1613</v>
      </c>
      <c r="E8" s="495"/>
      <c r="F8" s="495"/>
      <c r="G8" s="494"/>
      <c r="H8" s="145">
        <v>39</v>
      </c>
      <c r="I8" s="493">
        <v>1218</v>
      </c>
      <c r="J8" s="77" t="s">
        <v>48</v>
      </c>
      <c r="K8" s="131"/>
      <c r="L8" s="131" t="s">
        <v>21</v>
      </c>
      <c r="M8" s="131"/>
      <c r="N8" s="492"/>
    </row>
    <row r="9" spans="1:17" x14ac:dyDescent="0.2">
      <c r="A9" s="498"/>
      <c r="B9" s="131" t="s">
        <v>42</v>
      </c>
      <c r="C9" s="497" t="s">
        <v>282</v>
      </c>
      <c r="D9" s="496"/>
      <c r="E9" s="495"/>
      <c r="F9" s="495"/>
      <c r="G9" s="494"/>
      <c r="H9" s="145">
        <v>40</v>
      </c>
      <c r="I9" s="493">
        <v>250</v>
      </c>
      <c r="J9" s="77" t="s">
        <v>48</v>
      </c>
      <c r="K9" s="131"/>
      <c r="L9" s="131" t="s">
        <v>21</v>
      </c>
      <c r="M9" s="131"/>
      <c r="N9" s="492"/>
    </row>
    <row r="10" spans="1:17" ht="22.5" x14ac:dyDescent="0.2">
      <c r="A10" s="472"/>
      <c r="B10" s="268" t="s">
        <v>42</v>
      </c>
      <c r="C10" s="66" t="s">
        <v>1659</v>
      </c>
      <c r="D10" s="80" t="s">
        <v>1596</v>
      </c>
      <c r="E10" s="168" t="s">
        <v>45</v>
      </c>
      <c r="F10" s="168" t="s">
        <v>45</v>
      </c>
      <c r="G10" s="268" t="s">
        <v>46</v>
      </c>
      <c r="H10" s="489">
        <v>41</v>
      </c>
      <c r="I10" s="26">
        <v>2325</v>
      </c>
      <c r="J10" s="77" t="s">
        <v>48</v>
      </c>
      <c r="K10" s="268"/>
      <c r="L10" s="268" t="s">
        <v>21</v>
      </c>
      <c r="M10" s="268"/>
      <c r="N10" s="750">
        <v>40696</v>
      </c>
    </row>
    <row r="11" spans="1:17" x14ac:dyDescent="0.2">
      <c r="A11" s="491"/>
      <c r="B11" s="268" t="s">
        <v>42</v>
      </c>
      <c r="C11" s="325" t="s">
        <v>1658</v>
      </c>
      <c r="D11" s="168" t="s">
        <v>63</v>
      </c>
      <c r="E11" s="168" t="s">
        <v>45</v>
      </c>
      <c r="F11" s="168" t="s">
        <v>45</v>
      </c>
      <c r="G11" s="268" t="s">
        <v>46</v>
      </c>
      <c r="H11" s="489">
        <v>42</v>
      </c>
      <c r="I11" s="26">
        <v>13913</v>
      </c>
      <c r="J11" s="77" t="s">
        <v>48</v>
      </c>
      <c r="K11" s="268"/>
      <c r="L11" s="268"/>
      <c r="M11" s="268" t="s">
        <v>21</v>
      </c>
      <c r="N11" s="750">
        <v>40696</v>
      </c>
    </row>
    <row r="12" spans="1:17" x14ac:dyDescent="0.2">
      <c r="A12" s="472"/>
      <c r="B12" s="283" t="s">
        <v>42</v>
      </c>
      <c r="C12" s="73" t="s">
        <v>1657</v>
      </c>
      <c r="D12" s="168" t="s">
        <v>204</v>
      </c>
      <c r="E12" s="168" t="s">
        <v>45</v>
      </c>
      <c r="F12" s="168" t="s">
        <v>45</v>
      </c>
      <c r="G12" s="268" t="s">
        <v>46</v>
      </c>
      <c r="H12" s="489" t="s">
        <v>1656</v>
      </c>
      <c r="I12" s="26">
        <v>1200</v>
      </c>
      <c r="J12" s="77" t="s">
        <v>48</v>
      </c>
      <c r="K12" s="268"/>
      <c r="L12" s="268" t="s">
        <v>21</v>
      </c>
      <c r="M12" s="268"/>
    </row>
    <row r="13" spans="1:17" x14ac:dyDescent="0.2">
      <c r="A13" s="472"/>
      <c r="B13" s="283" t="s">
        <v>42</v>
      </c>
      <c r="C13" s="325" t="s">
        <v>1655</v>
      </c>
      <c r="D13" s="168" t="s">
        <v>56</v>
      </c>
      <c r="E13" s="168" t="s">
        <v>45</v>
      </c>
      <c r="F13" s="168" t="s">
        <v>45</v>
      </c>
      <c r="G13" s="268" t="s">
        <v>46</v>
      </c>
      <c r="H13" s="489" t="s">
        <v>1654</v>
      </c>
      <c r="I13" s="26">
        <v>350</v>
      </c>
      <c r="J13" s="77" t="s">
        <v>48</v>
      </c>
      <c r="K13" s="268"/>
      <c r="L13" s="268"/>
      <c r="M13" s="268" t="s">
        <v>21</v>
      </c>
      <c r="P13" s="490"/>
    </row>
    <row r="14" spans="1:17" x14ac:dyDescent="0.2">
      <c r="A14" s="472"/>
      <c r="B14" s="283" t="s">
        <v>1653</v>
      </c>
      <c r="C14" s="73" t="s">
        <v>1652</v>
      </c>
      <c r="D14" s="168" t="s">
        <v>44</v>
      </c>
      <c r="E14" s="168" t="s">
        <v>45</v>
      </c>
      <c r="F14" s="168" t="s">
        <v>45</v>
      </c>
      <c r="G14" s="268" t="s">
        <v>46</v>
      </c>
      <c r="H14" s="489">
        <v>44</v>
      </c>
      <c r="I14" s="26">
        <v>3535</v>
      </c>
      <c r="J14" s="77" t="s">
        <v>48</v>
      </c>
      <c r="K14" s="268"/>
      <c r="L14" s="268" t="s">
        <v>21</v>
      </c>
      <c r="M14" s="268"/>
      <c r="N14" s="750">
        <v>40696</v>
      </c>
    </row>
    <row r="15" spans="1:17" ht="22.5" x14ac:dyDescent="0.2">
      <c r="A15" s="472"/>
      <c r="B15" s="283" t="s">
        <v>42</v>
      </c>
      <c r="C15" s="73" t="s">
        <v>246</v>
      </c>
      <c r="D15" s="168" t="s">
        <v>63</v>
      </c>
      <c r="E15" s="168" t="s">
        <v>1651</v>
      </c>
      <c r="F15" s="168" t="s">
        <v>1650</v>
      </c>
      <c r="G15" s="268" t="s">
        <v>46</v>
      </c>
      <c r="H15" s="489" t="s">
        <v>188</v>
      </c>
      <c r="I15" s="26">
        <v>250</v>
      </c>
      <c r="J15" s="77" t="s">
        <v>48</v>
      </c>
      <c r="K15" s="268"/>
      <c r="L15" s="268" t="s">
        <v>21</v>
      </c>
      <c r="M15" s="268"/>
      <c r="N15" s="364" t="s">
        <v>1992</v>
      </c>
      <c r="P15" s="490"/>
    </row>
    <row r="16" spans="1:17" x14ac:dyDescent="0.2">
      <c r="A16" s="472"/>
      <c r="B16" s="283" t="s">
        <v>42</v>
      </c>
      <c r="C16" s="66" t="s">
        <v>1649</v>
      </c>
      <c r="D16" s="168" t="s">
        <v>1596</v>
      </c>
      <c r="E16" s="168" t="s">
        <v>45</v>
      </c>
      <c r="F16" s="168" t="s">
        <v>45</v>
      </c>
      <c r="G16" s="268" t="s">
        <v>46</v>
      </c>
      <c r="H16" s="489" t="s">
        <v>831</v>
      </c>
      <c r="I16" s="26">
        <v>1320</v>
      </c>
      <c r="J16" s="77" t="s">
        <v>48</v>
      </c>
      <c r="K16" s="268"/>
      <c r="L16" s="268" t="s">
        <v>21</v>
      </c>
      <c r="M16" s="268"/>
    </row>
    <row r="17" spans="1:15" ht="24" customHeight="1" x14ac:dyDescent="0.2">
      <c r="A17" s="472"/>
      <c r="B17" s="283" t="s">
        <v>565</v>
      </c>
      <c r="C17" s="607" t="s">
        <v>1648</v>
      </c>
      <c r="D17" s="168" t="s">
        <v>63</v>
      </c>
      <c r="E17" s="168" t="s">
        <v>45</v>
      </c>
      <c r="F17" s="168" t="s">
        <v>45</v>
      </c>
      <c r="G17" s="268" t="s">
        <v>46</v>
      </c>
      <c r="H17" s="489" t="s">
        <v>1647</v>
      </c>
      <c r="I17" s="26">
        <v>3600</v>
      </c>
      <c r="J17" s="77" t="s">
        <v>48</v>
      </c>
      <c r="K17" s="268"/>
      <c r="L17" s="268" t="s">
        <v>21</v>
      </c>
      <c r="M17" s="268"/>
    </row>
    <row r="18" spans="1:15" ht="24" customHeight="1" x14ac:dyDescent="0.2">
      <c r="A18" s="472"/>
      <c r="B18" s="283" t="s">
        <v>49</v>
      </c>
      <c r="C18" s="607" t="s">
        <v>591</v>
      </c>
      <c r="D18" s="168"/>
      <c r="E18" s="168" t="s">
        <v>45</v>
      </c>
      <c r="F18" s="168" t="s">
        <v>45</v>
      </c>
      <c r="G18" s="268" t="s">
        <v>46</v>
      </c>
      <c r="H18" s="489">
        <v>48</v>
      </c>
      <c r="I18" s="26">
        <v>100</v>
      </c>
      <c r="J18" s="77" t="s">
        <v>48</v>
      </c>
      <c r="K18" s="268"/>
      <c r="L18" s="268" t="s">
        <v>21</v>
      </c>
      <c r="M18" s="268"/>
    </row>
    <row r="19" spans="1:15" ht="24" customHeight="1" x14ac:dyDescent="0.2">
      <c r="A19" s="472"/>
      <c r="B19" s="283" t="s">
        <v>49</v>
      </c>
      <c r="C19" s="607" t="s">
        <v>1646</v>
      </c>
      <c r="D19" s="168"/>
      <c r="E19" s="168" t="s">
        <v>45</v>
      </c>
      <c r="F19" s="168" t="s">
        <v>45</v>
      </c>
      <c r="G19" s="268" t="s">
        <v>46</v>
      </c>
      <c r="H19" s="489">
        <v>49</v>
      </c>
      <c r="I19" s="26">
        <v>700</v>
      </c>
      <c r="J19" s="77" t="s">
        <v>48</v>
      </c>
      <c r="K19" s="268"/>
      <c r="L19" s="268" t="s">
        <v>21</v>
      </c>
      <c r="M19" s="268"/>
    </row>
    <row r="20" spans="1:15" ht="24" customHeight="1" x14ac:dyDescent="0.2">
      <c r="A20" s="472"/>
      <c r="B20" s="283" t="s">
        <v>78</v>
      </c>
      <c r="C20" s="607" t="s">
        <v>69</v>
      </c>
      <c r="D20" s="168" t="s">
        <v>538</v>
      </c>
      <c r="E20" s="168" t="s">
        <v>45</v>
      </c>
      <c r="F20" s="168" t="s">
        <v>45</v>
      </c>
      <c r="G20" s="268" t="s">
        <v>46</v>
      </c>
      <c r="H20" s="489">
        <v>56</v>
      </c>
      <c r="I20" s="26">
        <v>50</v>
      </c>
      <c r="J20" s="77" t="s">
        <v>48</v>
      </c>
      <c r="K20" s="268"/>
      <c r="L20" s="268" t="s">
        <v>21</v>
      </c>
      <c r="M20" s="268"/>
    </row>
    <row r="21" spans="1:15" ht="24" customHeight="1" x14ac:dyDescent="0.2">
      <c r="A21" s="472"/>
      <c r="B21" s="283" t="s">
        <v>42</v>
      </c>
      <c r="C21" s="607" t="s">
        <v>1625</v>
      </c>
      <c r="D21" s="168" t="s">
        <v>538</v>
      </c>
      <c r="E21" s="168" t="s">
        <v>45</v>
      </c>
      <c r="F21" s="168" t="s">
        <v>45</v>
      </c>
      <c r="G21" s="268" t="s">
        <v>46</v>
      </c>
      <c r="H21" s="489">
        <v>59</v>
      </c>
      <c r="I21" s="26">
        <v>4280</v>
      </c>
      <c r="J21" s="77" t="s">
        <v>48</v>
      </c>
      <c r="K21" s="268"/>
      <c r="L21" s="268" t="s">
        <v>21</v>
      </c>
      <c r="M21" s="268"/>
      <c r="N21" s="750">
        <v>40696</v>
      </c>
    </row>
    <row r="22" spans="1:15" x14ac:dyDescent="0.2">
      <c r="A22" s="472"/>
      <c r="B22" s="77"/>
      <c r="C22" s="473" t="s">
        <v>1645</v>
      </c>
      <c r="D22" s="80"/>
      <c r="E22" s="80"/>
      <c r="F22" s="80"/>
      <c r="G22" s="268" t="s">
        <v>46</v>
      </c>
      <c r="H22" s="145"/>
      <c r="I22" s="479"/>
      <c r="J22" s="77"/>
      <c r="K22" s="77"/>
      <c r="L22" s="77"/>
      <c r="M22" s="77"/>
    </row>
    <row r="23" spans="1:15" x14ac:dyDescent="0.2">
      <c r="A23" s="472"/>
      <c r="B23" s="283" t="s">
        <v>42</v>
      </c>
      <c r="C23" s="465" t="s">
        <v>1644</v>
      </c>
      <c r="D23" s="464" t="s">
        <v>204</v>
      </c>
      <c r="E23" s="464" t="s">
        <v>45</v>
      </c>
      <c r="F23" s="464" t="s">
        <v>45</v>
      </c>
      <c r="G23" s="268" t="s">
        <v>46</v>
      </c>
      <c r="H23" s="283"/>
      <c r="I23" s="462">
        <v>800</v>
      </c>
      <c r="J23" s="77" t="s">
        <v>48</v>
      </c>
      <c r="K23" s="283"/>
      <c r="L23" s="283" t="s">
        <v>21</v>
      </c>
      <c r="M23" s="283"/>
    </row>
    <row r="24" spans="1:15" x14ac:dyDescent="0.2">
      <c r="A24" s="472"/>
      <c r="B24" s="283" t="s">
        <v>42</v>
      </c>
      <c r="C24" s="465" t="s">
        <v>52</v>
      </c>
      <c r="D24" s="464" t="s">
        <v>44</v>
      </c>
      <c r="E24" s="464" t="s">
        <v>45</v>
      </c>
      <c r="F24" s="464" t="s">
        <v>45</v>
      </c>
      <c r="G24" s="268" t="s">
        <v>46</v>
      </c>
      <c r="H24" s="463">
        <v>45</v>
      </c>
      <c r="I24" s="462">
        <v>4500</v>
      </c>
      <c r="J24" s="77" t="s">
        <v>48</v>
      </c>
      <c r="K24" s="283"/>
      <c r="L24" s="283" t="s">
        <v>21</v>
      </c>
      <c r="M24" s="283"/>
    </row>
    <row r="25" spans="1:15" x14ac:dyDescent="0.2">
      <c r="A25" s="472"/>
      <c r="B25" s="283" t="s">
        <v>42</v>
      </c>
      <c r="C25" s="465" t="s">
        <v>1601</v>
      </c>
      <c r="D25" s="464" t="s">
        <v>56</v>
      </c>
      <c r="E25" s="464" t="s">
        <v>45</v>
      </c>
      <c r="F25" s="464" t="s">
        <v>45</v>
      </c>
      <c r="G25" s="268" t="s">
        <v>46</v>
      </c>
      <c r="H25" s="463">
        <v>22</v>
      </c>
      <c r="I25" s="481">
        <v>100</v>
      </c>
      <c r="J25" s="77" t="s">
        <v>48</v>
      </c>
      <c r="K25" s="283"/>
      <c r="L25" s="283" t="s">
        <v>21</v>
      </c>
      <c r="M25" s="283"/>
    </row>
    <row r="26" spans="1:15" x14ac:dyDescent="0.2">
      <c r="A26" s="472"/>
      <c r="B26" s="283" t="s">
        <v>42</v>
      </c>
      <c r="C26" s="73" t="s">
        <v>50</v>
      </c>
      <c r="D26" s="464" t="s">
        <v>44</v>
      </c>
      <c r="E26" s="464" t="s">
        <v>45</v>
      </c>
      <c r="F26" s="464" t="s">
        <v>45</v>
      </c>
      <c r="G26" s="268" t="s">
        <v>46</v>
      </c>
      <c r="H26" s="463">
        <v>19</v>
      </c>
      <c r="I26" s="481">
        <v>4280</v>
      </c>
      <c r="J26" s="77" t="s">
        <v>48</v>
      </c>
      <c r="K26" s="283"/>
      <c r="L26" s="283" t="s">
        <v>21</v>
      </c>
      <c r="M26" s="283"/>
      <c r="N26" s="750">
        <v>40696</v>
      </c>
    </row>
    <row r="27" spans="1:15" ht="16.5" customHeight="1" x14ac:dyDescent="0.2">
      <c r="A27" s="472"/>
      <c r="B27" s="283" t="s">
        <v>42</v>
      </c>
      <c r="C27" s="73" t="s">
        <v>1643</v>
      </c>
      <c r="D27" s="464" t="s">
        <v>1596</v>
      </c>
      <c r="E27" s="464" t="s">
        <v>45</v>
      </c>
      <c r="F27" s="464" t="s">
        <v>45</v>
      </c>
      <c r="G27" s="268" t="s">
        <v>46</v>
      </c>
      <c r="H27" s="463" t="s">
        <v>188</v>
      </c>
      <c r="I27" s="481">
        <v>660</v>
      </c>
      <c r="J27" s="77" t="s">
        <v>48</v>
      </c>
      <c r="K27" s="283"/>
      <c r="L27" s="283" t="s">
        <v>21</v>
      </c>
      <c r="M27" s="283"/>
      <c r="N27" s="750">
        <v>40696</v>
      </c>
      <c r="O27" s="488"/>
    </row>
    <row r="28" spans="1:15" ht="16.5" customHeight="1" x14ac:dyDescent="0.2">
      <c r="A28" s="472"/>
      <c r="B28" s="283" t="s">
        <v>42</v>
      </c>
      <c r="C28" s="474" t="s">
        <v>1642</v>
      </c>
      <c r="D28" s="464" t="s">
        <v>1285</v>
      </c>
      <c r="E28" s="464" t="s">
        <v>45</v>
      </c>
      <c r="F28" s="464" t="s">
        <v>45</v>
      </c>
      <c r="G28" s="268" t="s">
        <v>46</v>
      </c>
      <c r="H28" s="463">
        <v>10</v>
      </c>
      <c r="I28" s="462">
        <v>250</v>
      </c>
      <c r="J28" s="77" t="s">
        <v>48</v>
      </c>
      <c r="K28" s="283"/>
      <c r="L28" s="283" t="s">
        <v>21</v>
      </c>
      <c r="M28" s="283"/>
    </row>
    <row r="29" spans="1:15" ht="16.5" customHeight="1" x14ac:dyDescent="0.2">
      <c r="A29" s="472"/>
      <c r="B29" s="283" t="s">
        <v>49</v>
      </c>
      <c r="C29" s="474" t="s">
        <v>1641</v>
      </c>
      <c r="D29" s="464" t="s">
        <v>56</v>
      </c>
      <c r="E29" s="464" t="s">
        <v>45</v>
      </c>
      <c r="F29" s="464" t="s">
        <v>45</v>
      </c>
      <c r="G29" s="268" t="s">
        <v>46</v>
      </c>
      <c r="H29" s="463">
        <v>20</v>
      </c>
      <c r="I29" s="462">
        <v>900</v>
      </c>
      <c r="J29" s="77" t="s">
        <v>48</v>
      </c>
      <c r="K29" s="283"/>
      <c r="L29" s="283" t="s">
        <v>21</v>
      </c>
      <c r="M29" s="283"/>
    </row>
    <row r="30" spans="1:15" x14ac:dyDescent="0.2">
      <c r="A30" s="472"/>
      <c r="B30" s="283" t="s">
        <v>42</v>
      </c>
      <c r="C30" s="465" t="s">
        <v>65</v>
      </c>
      <c r="D30" s="464" t="s">
        <v>66</v>
      </c>
      <c r="E30" s="464" t="s">
        <v>1640</v>
      </c>
      <c r="F30" s="464" t="s">
        <v>45</v>
      </c>
      <c r="G30" s="268" t="s">
        <v>46</v>
      </c>
      <c r="H30" s="463">
        <v>21</v>
      </c>
      <c r="I30" s="462">
        <v>2350</v>
      </c>
      <c r="J30" s="77" t="s">
        <v>48</v>
      </c>
      <c r="K30" s="283"/>
      <c r="L30" s="283" t="s">
        <v>21</v>
      </c>
      <c r="M30" s="283"/>
    </row>
    <row r="31" spans="1:15" x14ac:dyDescent="0.2">
      <c r="A31" s="472"/>
      <c r="B31" s="283" t="s">
        <v>78</v>
      </c>
      <c r="C31" s="465" t="s">
        <v>536</v>
      </c>
      <c r="D31" s="464" t="s">
        <v>44</v>
      </c>
      <c r="E31" s="464"/>
      <c r="F31" s="464"/>
      <c r="G31" s="268" t="s">
        <v>46</v>
      </c>
      <c r="H31" s="463">
        <v>25</v>
      </c>
      <c r="I31" s="462">
        <v>800</v>
      </c>
      <c r="J31" s="77" t="s">
        <v>48</v>
      </c>
      <c r="K31" s="283"/>
      <c r="L31" s="283" t="s">
        <v>21</v>
      </c>
      <c r="M31" s="283"/>
    </row>
    <row r="32" spans="1:15" x14ac:dyDescent="0.2">
      <c r="A32" s="472"/>
      <c r="B32" s="283" t="s">
        <v>42</v>
      </c>
      <c r="C32" s="465" t="s">
        <v>1639</v>
      </c>
      <c r="D32" s="464" t="s">
        <v>44</v>
      </c>
      <c r="E32" s="464" t="s">
        <v>606</v>
      </c>
      <c r="F32" s="464"/>
      <c r="G32" s="268" t="s">
        <v>46</v>
      </c>
      <c r="H32" s="463">
        <v>26</v>
      </c>
      <c r="I32" s="462">
        <v>2300</v>
      </c>
      <c r="J32" s="77" t="s">
        <v>48</v>
      </c>
      <c r="K32" s="283"/>
      <c r="L32" s="283" t="s">
        <v>21</v>
      </c>
      <c r="M32" s="283"/>
    </row>
    <row r="33" spans="1:14" x14ac:dyDescent="0.2">
      <c r="A33" s="472"/>
      <c r="B33" s="77"/>
      <c r="C33" s="487" t="s">
        <v>1638</v>
      </c>
      <c r="D33" s="80"/>
      <c r="E33" s="80"/>
      <c r="F33" s="80"/>
      <c r="G33" s="268" t="s">
        <v>46</v>
      </c>
      <c r="H33" s="145"/>
      <c r="I33" s="479"/>
      <c r="J33" s="77"/>
      <c r="K33" s="77"/>
      <c r="L33" s="77"/>
      <c r="M33" s="77"/>
    </row>
    <row r="34" spans="1:14" x14ac:dyDescent="0.2">
      <c r="A34" s="472"/>
      <c r="B34" s="77" t="s">
        <v>42</v>
      </c>
      <c r="C34" s="465" t="s">
        <v>1637</v>
      </c>
      <c r="D34" s="464" t="s">
        <v>56</v>
      </c>
      <c r="E34" s="464" t="s">
        <v>1265</v>
      </c>
      <c r="F34" s="464" t="s">
        <v>45</v>
      </c>
      <c r="G34" s="268" t="s">
        <v>46</v>
      </c>
      <c r="H34" s="463" t="s">
        <v>1636</v>
      </c>
      <c r="I34" s="462">
        <v>2700</v>
      </c>
      <c r="J34" s="77" t="s">
        <v>48</v>
      </c>
      <c r="K34" s="283"/>
      <c r="L34" s="283" t="s">
        <v>21</v>
      </c>
      <c r="M34" s="77"/>
    </row>
    <row r="35" spans="1:14" x14ac:dyDescent="0.2">
      <c r="A35" s="472"/>
      <c r="B35" s="77" t="s">
        <v>42</v>
      </c>
      <c r="C35" s="465" t="s">
        <v>1635</v>
      </c>
      <c r="D35" s="464" t="s">
        <v>56</v>
      </c>
      <c r="E35" s="464" t="s">
        <v>1265</v>
      </c>
      <c r="F35" s="464" t="s">
        <v>45</v>
      </c>
      <c r="G35" s="268" t="s">
        <v>46</v>
      </c>
      <c r="H35" s="463">
        <v>35</v>
      </c>
      <c r="I35" s="462">
        <v>1200</v>
      </c>
      <c r="J35" s="77" t="s">
        <v>48</v>
      </c>
      <c r="K35" s="283"/>
      <c r="L35" s="283" t="s">
        <v>21</v>
      </c>
      <c r="M35" s="77"/>
    </row>
    <row r="36" spans="1:14" x14ac:dyDescent="0.2">
      <c r="A36" s="472"/>
      <c r="B36" s="77" t="s">
        <v>42</v>
      </c>
      <c r="C36" s="73" t="s">
        <v>1634</v>
      </c>
      <c r="D36" s="464" t="s">
        <v>44</v>
      </c>
      <c r="E36" s="464" t="s">
        <v>1265</v>
      </c>
      <c r="F36" s="464" t="s">
        <v>45</v>
      </c>
      <c r="G36" s="268" t="s">
        <v>46</v>
      </c>
      <c r="H36" s="463">
        <v>36</v>
      </c>
      <c r="I36" s="481">
        <v>3535</v>
      </c>
      <c r="J36" s="77" t="s">
        <v>48</v>
      </c>
      <c r="K36" s="283"/>
      <c r="L36" s="283" t="s">
        <v>21</v>
      </c>
      <c r="M36" s="77"/>
      <c r="N36" s="750">
        <v>40696</v>
      </c>
    </row>
    <row r="37" spans="1:14" x14ac:dyDescent="0.2">
      <c r="A37" s="472"/>
      <c r="B37" s="77" t="s">
        <v>42</v>
      </c>
      <c r="C37" s="73" t="s">
        <v>724</v>
      </c>
      <c r="D37" s="193" t="s">
        <v>44</v>
      </c>
      <c r="E37" s="464" t="s">
        <v>45</v>
      </c>
      <c r="F37" s="464" t="s">
        <v>45</v>
      </c>
      <c r="G37" s="268" t="s">
        <v>46</v>
      </c>
      <c r="H37" s="463">
        <v>37</v>
      </c>
      <c r="I37" s="481">
        <v>4280</v>
      </c>
      <c r="J37" s="77" t="s">
        <v>48</v>
      </c>
      <c r="K37" s="192"/>
      <c r="L37" s="283" t="s">
        <v>21</v>
      </c>
      <c r="M37" s="77"/>
      <c r="N37" s="750">
        <v>40696</v>
      </c>
    </row>
    <row r="38" spans="1:14" ht="22.5" customHeight="1" x14ac:dyDescent="0.2">
      <c r="A38" s="472"/>
      <c r="B38" s="77" t="s">
        <v>49</v>
      </c>
      <c r="C38" s="486" t="s">
        <v>1633</v>
      </c>
      <c r="D38" s="193" t="s">
        <v>19</v>
      </c>
      <c r="E38" s="464" t="s">
        <v>94</v>
      </c>
      <c r="F38" s="464" t="s">
        <v>45</v>
      </c>
      <c r="G38" s="268" t="s">
        <v>46</v>
      </c>
      <c r="H38" s="283" t="s">
        <v>1632</v>
      </c>
      <c r="I38" s="462">
        <v>450</v>
      </c>
      <c r="J38" s="77" t="s">
        <v>48</v>
      </c>
      <c r="K38" s="192"/>
      <c r="L38" s="283"/>
      <c r="M38" s="77" t="s">
        <v>21</v>
      </c>
    </row>
    <row r="39" spans="1:14" ht="23.25" customHeight="1" x14ac:dyDescent="0.2">
      <c r="A39" s="472"/>
      <c r="B39" s="77" t="s">
        <v>42</v>
      </c>
      <c r="C39" s="486" t="s">
        <v>1633</v>
      </c>
      <c r="D39" s="193" t="s">
        <v>19</v>
      </c>
      <c r="E39" s="464" t="s">
        <v>94</v>
      </c>
      <c r="F39" s="464" t="s">
        <v>45</v>
      </c>
      <c r="G39" s="268" t="s">
        <v>46</v>
      </c>
      <c r="H39" s="283" t="s">
        <v>1632</v>
      </c>
      <c r="I39" s="462">
        <v>450</v>
      </c>
      <c r="J39" s="77" t="s">
        <v>48</v>
      </c>
      <c r="K39" s="192"/>
      <c r="L39" s="283"/>
      <c r="M39" s="77" t="s">
        <v>21</v>
      </c>
    </row>
    <row r="40" spans="1:14" x14ac:dyDescent="0.2">
      <c r="A40" s="472"/>
      <c r="B40" s="77" t="s">
        <v>42</v>
      </c>
      <c r="C40" s="478" t="s">
        <v>1631</v>
      </c>
      <c r="D40" s="193" t="s">
        <v>56</v>
      </c>
      <c r="E40" s="464" t="s">
        <v>1265</v>
      </c>
      <c r="F40" s="464" t="s">
        <v>45</v>
      </c>
      <c r="G40" s="268" t="s">
        <v>46</v>
      </c>
      <c r="H40" s="283"/>
      <c r="I40" s="462">
        <v>500</v>
      </c>
      <c r="J40" s="77" t="s">
        <v>48</v>
      </c>
      <c r="K40" s="192"/>
      <c r="L40" s="283" t="s">
        <v>21</v>
      </c>
      <c r="M40" s="77"/>
    </row>
    <row r="41" spans="1:14" x14ac:dyDescent="0.2">
      <c r="A41" s="472"/>
      <c r="B41" s="77" t="s">
        <v>42</v>
      </c>
      <c r="C41" s="478" t="s">
        <v>509</v>
      </c>
      <c r="D41" s="193"/>
      <c r="E41" s="464" t="s">
        <v>116</v>
      </c>
      <c r="F41" s="464"/>
      <c r="G41" s="268" t="s">
        <v>46</v>
      </c>
      <c r="H41" s="463" t="s">
        <v>303</v>
      </c>
      <c r="I41" s="462">
        <v>0</v>
      </c>
      <c r="J41" s="77" t="s">
        <v>48</v>
      </c>
      <c r="K41" s="192"/>
      <c r="L41" s="283"/>
      <c r="M41" s="77"/>
    </row>
    <row r="42" spans="1:14" x14ac:dyDescent="0.2">
      <c r="A42" s="472"/>
      <c r="B42" s="77" t="s">
        <v>42</v>
      </c>
      <c r="C42" s="478" t="s">
        <v>86</v>
      </c>
      <c r="D42" s="193"/>
      <c r="E42" s="464" t="s">
        <v>116</v>
      </c>
      <c r="F42" s="464"/>
      <c r="G42" s="268" t="s">
        <v>46</v>
      </c>
      <c r="H42" s="463" t="s">
        <v>303</v>
      </c>
      <c r="I42" s="462">
        <v>0</v>
      </c>
      <c r="J42" s="77" t="s">
        <v>48</v>
      </c>
      <c r="K42" s="192"/>
      <c r="L42" s="283"/>
      <c r="M42" s="77"/>
    </row>
    <row r="43" spans="1:14" x14ac:dyDescent="0.2">
      <c r="A43" s="472"/>
      <c r="B43" s="77" t="s">
        <v>42</v>
      </c>
      <c r="C43" s="478" t="s">
        <v>82</v>
      </c>
      <c r="D43" s="193"/>
      <c r="E43" s="464" t="s">
        <v>116</v>
      </c>
      <c r="F43" s="464"/>
      <c r="G43" s="268" t="s">
        <v>46</v>
      </c>
      <c r="H43" s="463" t="s">
        <v>303</v>
      </c>
      <c r="I43" s="462">
        <v>0</v>
      </c>
      <c r="J43" s="77" t="s">
        <v>48</v>
      </c>
      <c r="K43" s="192"/>
      <c r="L43" s="283"/>
      <c r="M43" s="77"/>
    </row>
    <row r="44" spans="1:14" x14ac:dyDescent="0.2">
      <c r="A44" s="472"/>
      <c r="B44" s="77" t="s">
        <v>42</v>
      </c>
      <c r="C44" s="478" t="s">
        <v>84</v>
      </c>
      <c r="D44" s="193"/>
      <c r="E44" s="464" t="s">
        <v>103</v>
      </c>
      <c r="F44" s="464"/>
      <c r="G44" s="268" t="s">
        <v>46</v>
      </c>
      <c r="H44" s="463" t="s">
        <v>303</v>
      </c>
      <c r="I44" s="462">
        <v>0</v>
      </c>
      <c r="J44" s="77" t="s">
        <v>48</v>
      </c>
      <c r="K44" s="192"/>
      <c r="L44" s="283"/>
      <c r="M44" s="77"/>
    </row>
    <row r="45" spans="1:14" x14ac:dyDescent="0.2">
      <c r="A45" s="472"/>
      <c r="B45" s="77" t="s">
        <v>42</v>
      </c>
      <c r="C45" s="478" t="s">
        <v>1630</v>
      </c>
      <c r="D45" s="193"/>
      <c r="E45" s="464"/>
      <c r="F45" s="464"/>
      <c r="G45" s="268" t="s">
        <v>46</v>
      </c>
      <c r="H45" s="283"/>
      <c r="I45" s="462">
        <v>100</v>
      </c>
      <c r="J45" s="77" t="s">
        <v>48</v>
      </c>
      <c r="K45" s="192"/>
      <c r="L45" s="283" t="s">
        <v>21</v>
      </c>
      <c r="M45" s="77"/>
    </row>
    <row r="46" spans="1:14" x14ac:dyDescent="0.2">
      <c r="A46" s="472"/>
      <c r="B46" s="77"/>
      <c r="C46" s="485" t="s">
        <v>1629</v>
      </c>
      <c r="D46" s="80"/>
      <c r="E46" s="80"/>
      <c r="F46" s="80"/>
      <c r="G46" s="268" t="s">
        <v>46</v>
      </c>
      <c r="H46" s="145"/>
      <c r="I46" s="479"/>
      <c r="J46" s="77"/>
      <c r="K46" s="77"/>
      <c r="L46" s="77"/>
      <c r="M46" s="77"/>
    </row>
    <row r="47" spans="1:14" x14ac:dyDescent="0.2">
      <c r="A47" s="483"/>
      <c r="B47" s="21" t="s">
        <v>42</v>
      </c>
      <c r="C47" s="66" t="s">
        <v>52</v>
      </c>
      <c r="D47" s="482" t="s">
        <v>44</v>
      </c>
      <c r="E47" s="482" t="s">
        <v>1265</v>
      </c>
      <c r="F47" s="482" t="s">
        <v>45</v>
      </c>
      <c r="G47" s="268" t="s">
        <v>46</v>
      </c>
      <c r="H47" s="484">
        <v>27</v>
      </c>
      <c r="I47" s="481">
        <v>3600</v>
      </c>
      <c r="J47" s="77" t="s">
        <v>48</v>
      </c>
      <c r="K47" s="137"/>
      <c r="L47" s="137" t="s">
        <v>21</v>
      </c>
      <c r="M47" s="21"/>
    </row>
    <row r="48" spans="1:14" x14ac:dyDescent="0.2">
      <c r="A48" s="483"/>
      <c r="B48" s="21" t="s">
        <v>42</v>
      </c>
      <c r="C48" s="66" t="s">
        <v>1612</v>
      </c>
      <c r="D48" s="482" t="s">
        <v>1596</v>
      </c>
      <c r="E48" s="482" t="s">
        <v>1265</v>
      </c>
      <c r="F48" s="482" t="s">
        <v>45</v>
      </c>
      <c r="G48" s="268" t="s">
        <v>46</v>
      </c>
      <c r="H48" s="484">
        <v>28</v>
      </c>
      <c r="I48" s="481">
        <v>1218</v>
      </c>
      <c r="J48" s="77" t="s">
        <v>48</v>
      </c>
      <c r="K48" s="137"/>
      <c r="L48" s="137" t="s">
        <v>21</v>
      </c>
      <c r="M48" s="21"/>
      <c r="N48" s="750">
        <v>40696</v>
      </c>
    </row>
    <row r="49" spans="1:14" x14ac:dyDescent="0.2">
      <c r="A49" s="483"/>
      <c r="B49" s="21" t="s">
        <v>42</v>
      </c>
      <c r="C49" s="66" t="s">
        <v>282</v>
      </c>
      <c r="D49" s="482" t="s">
        <v>56</v>
      </c>
      <c r="E49" s="482" t="s">
        <v>45</v>
      </c>
      <c r="F49" s="482" t="s">
        <v>45</v>
      </c>
      <c r="G49" s="268" t="s">
        <v>46</v>
      </c>
      <c r="H49" s="484">
        <v>29</v>
      </c>
      <c r="I49" s="481">
        <v>300</v>
      </c>
      <c r="J49" s="77" t="s">
        <v>48</v>
      </c>
      <c r="K49" s="137"/>
      <c r="L49" s="137" t="s">
        <v>21</v>
      </c>
      <c r="M49" s="21"/>
    </row>
    <row r="50" spans="1:14" x14ac:dyDescent="0.2">
      <c r="A50" s="483"/>
      <c r="B50" s="21" t="s">
        <v>42</v>
      </c>
      <c r="C50" s="66" t="s">
        <v>1609</v>
      </c>
      <c r="D50" s="482" t="s">
        <v>1596</v>
      </c>
      <c r="E50" s="482" t="s">
        <v>1265</v>
      </c>
      <c r="F50" s="482" t="s">
        <v>45</v>
      </c>
      <c r="G50" s="268" t="s">
        <v>46</v>
      </c>
      <c r="H50" s="484" t="s">
        <v>188</v>
      </c>
      <c r="I50" s="481">
        <v>660</v>
      </c>
      <c r="J50" s="77" t="s">
        <v>48</v>
      </c>
      <c r="K50" s="137"/>
      <c r="L50" s="137" t="s">
        <v>21</v>
      </c>
      <c r="M50" s="137"/>
      <c r="N50" s="750">
        <v>40696</v>
      </c>
    </row>
    <row r="51" spans="1:14" x14ac:dyDescent="0.2">
      <c r="A51" s="483"/>
      <c r="B51" s="21" t="s">
        <v>42</v>
      </c>
      <c r="C51" s="66" t="s">
        <v>530</v>
      </c>
      <c r="D51" s="482" t="s">
        <v>63</v>
      </c>
      <c r="E51" s="482" t="s">
        <v>45</v>
      </c>
      <c r="F51" s="482" t="s">
        <v>45</v>
      </c>
      <c r="G51" s="268" t="s">
        <v>46</v>
      </c>
      <c r="H51" s="260">
        <v>31</v>
      </c>
      <c r="I51" s="481">
        <v>100</v>
      </c>
      <c r="J51" s="77" t="s">
        <v>48</v>
      </c>
      <c r="K51" s="137"/>
      <c r="L51" s="137" t="s">
        <v>21</v>
      </c>
      <c r="M51" s="137"/>
      <c r="N51" s="364" t="s">
        <v>1992</v>
      </c>
    </row>
    <row r="52" spans="1:14" x14ac:dyDescent="0.2">
      <c r="A52" s="483"/>
      <c r="B52" s="21" t="s">
        <v>42</v>
      </c>
      <c r="C52" s="66" t="s">
        <v>1628</v>
      </c>
      <c r="D52" s="482" t="s">
        <v>19</v>
      </c>
      <c r="E52" s="482" t="s">
        <v>1627</v>
      </c>
      <c r="F52" s="482" t="s">
        <v>45</v>
      </c>
      <c r="G52" s="268" t="s">
        <v>46</v>
      </c>
      <c r="H52" s="484" t="s">
        <v>188</v>
      </c>
      <c r="I52" s="481">
        <v>450</v>
      </c>
      <c r="J52" s="77" t="s">
        <v>48</v>
      </c>
      <c r="K52" s="137"/>
      <c r="L52" s="137"/>
      <c r="M52" s="137" t="s">
        <v>21</v>
      </c>
    </row>
    <row r="53" spans="1:14" x14ac:dyDescent="0.2">
      <c r="A53" s="483"/>
      <c r="B53" s="21" t="s">
        <v>42</v>
      </c>
      <c r="C53" s="66" t="s">
        <v>65</v>
      </c>
      <c r="D53" s="482" t="s">
        <v>66</v>
      </c>
      <c r="E53" s="482" t="s">
        <v>1618</v>
      </c>
      <c r="F53" s="482" t="s">
        <v>1617</v>
      </c>
      <c r="G53" s="268" t="s">
        <v>46</v>
      </c>
      <c r="H53" s="484">
        <v>31</v>
      </c>
      <c r="I53" s="481">
        <v>2450</v>
      </c>
      <c r="J53" s="77" t="s">
        <v>48</v>
      </c>
      <c r="K53" s="137"/>
      <c r="L53" s="137" t="s">
        <v>21</v>
      </c>
      <c r="M53" s="137"/>
    </row>
    <row r="54" spans="1:14" x14ac:dyDescent="0.2">
      <c r="A54" s="483"/>
      <c r="B54" s="21" t="s">
        <v>49</v>
      </c>
      <c r="C54" s="66" t="s">
        <v>1626</v>
      </c>
      <c r="D54" s="482" t="s">
        <v>538</v>
      </c>
      <c r="E54" s="482" t="s">
        <v>45</v>
      </c>
      <c r="F54" s="482" t="s">
        <v>45</v>
      </c>
      <c r="G54" s="268" t="s">
        <v>46</v>
      </c>
      <c r="H54" s="484">
        <v>32</v>
      </c>
      <c r="I54" s="481">
        <v>100</v>
      </c>
      <c r="J54" s="77" t="s">
        <v>48</v>
      </c>
      <c r="K54" s="137"/>
      <c r="L54" s="137" t="s">
        <v>21</v>
      </c>
      <c r="M54" s="137"/>
    </row>
    <row r="55" spans="1:14" x14ac:dyDescent="0.2">
      <c r="A55" s="483"/>
      <c r="B55" s="21" t="s">
        <v>42</v>
      </c>
      <c r="C55" s="66" t="s">
        <v>1625</v>
      </c>
      <c r="D55" s="482" t="s">
        <v>538</v>
      </c>
      <c r="E55" s="482" t="s">
        <v>45</v>
      </c>
      <c r="F55" s="482" t="s">
        <v>45</v>
      </c>
      <c r="G55" s="268" t="s">
        <v>46</v>
      </c>
      <c r="H55" s="260">
        <v>33</v>
      </c>
      <c r="I55" s="481">
        <v>4280</v>
      </c>
      <c r="J55" s="77" t="s">
        <v>48</v>
      </c>
      <c r="K55" s="137"/>
      <c r="L55" s="137" t="s">
        <v>21</v>
      </c>
      <c r="M55" s="137"/>
      <c r="N55" s="750">
        <v>40696</v>
      </c>
    </row>
    <row r="56" spans="1:14" ht="22.5" x14ac:dyDescent="0.2">
      <c r="A56" s="472"/>
      <c r="B56" s="77"/>
      <c r="C56" s="473" t="s">
        <v>1624</v>
      </c>
      <c r="D56" s="80"/>
      <c r="E56" s="80"/>
      <c r="F56" s="80"/>
      <c r="G56" s="268"/>
      <c r="H56" s="145"/>
      <c r="I56" s="479"/>
      <c r="J56" s="77"/>
      <c r="K56" s="77"/>
      <c r="L56" s="77"/>
      <c r="M56" s="77"/>
    </row>
    <row r="57" spans="1:14" x14ac:dyDescent="0.2">
      <c r="A57" s="472"/>
      <c r="B57" s="283" t="s">
        <v>42</v>
      </c>
      <c r="C57" s="73" t="s">
        <v>52</v>
      </c>
      <c r="D57" s="464" t="s">
        <v>44</v>
      </c>
      <c r="E57" s="464" t="s">
        <v>1265</v>
      </c>
      <c r="F57" s="464" t="s">
        <v>45</v>
      </c>
      <c r="G57" s="268" t="s">
        <v>46</v>
      </c>
      <c r="H57" s="463">
        <v>66</v>
      </c>
      <c r="I57" s="481">
        <v>4280</v>
      </c>
      <c r="J57" s="77" t="s">
        <v>48</v>
      </c>
      <c r="K57" s="283"/>
      <c r="L57" s="283" t="s">
        <v>21</v>
      </c>
      <c r="M57" s="77"/>
      <c r="N57" s="750">
        <v>40696</v>
      </c>
    </row>
    <row r="58" spans="1:14" x14ac:dyDescent="0.2">
      <c r="A58" s="472"/>
      <c r="B58" s="77" t="s">
        <v>54</v>
      </c>
      <c r="C58" s="66" t="s">
        <v>1623</v>
      </c>
      <c r="D58" s="464" t="s">
        <v>44</v>
      </c>
      <c r="E58" s="464" t="s">
        <v>1265</v>
      </c>
      <c r="F58" s="464" t="s">
        <v>45</v>
      </c>
      <c r="G58" s="268" t="s">
        <v>46</v>
      </c>
      <c r="H58" s="463" t="s">
        <v>1622</v>
      </c>
      <c r="I58" s="481">
        <v>4280</v>
      </c>
      <c r="J58" s="77" t="s">
        <v>48</v>
      </c>
      <c r="K58" s="283"/>
      <c r="L58" s="283" t="s">
        <v>21</v>
      </c>
      <c r="M58" s="77"/>
      <c r="N58" s="750">
        <v>40696</v>
      </c>
    </row>
    <row r="59" spans="1:14" x14ac:dyDescent="0.2">
      <c r="A59" s="472"/>
      <c r="B59" s="77" t="s">
        <v>49</v>
      </c>
      <c r="C59" s="66" t="s">
        <v>1601</v>
      </c>
      <c r="D59" s="464" t="s">
        <v>44</v>
      </c>
      <c r="E59" s="464" t="s">
        <v>1265</v>
      </c>
      <c r="F59" s="464" t="s">
        <v>45</v>
      </c>
      <c r="G59" s="268" t="s">
        <v>46</v>
      </c>
      <c r="H59" s="463" t="s">
        <v>1621</v>
      </c>
      <c r="I59" s="481">
        <v>200</v>
      </c>
      <c r="J59" s="77" t="s">
        <v>48</v>
      </c>
      <c r="K59" s="283"/>
      <c r="L59" s="283" t="s">
        <v>21</v>
      </c>
      <c r="M59" s="77"/>
    </row>
    <row r="60" spans="1:14" x14ac:dyDescent="0.2">
      <c r="A60" s="472"/>
      <c r="B60" s="283" t="s">
        <v>42</v>
      </c>
      <c r="C60" s="73" t="s">
        <v>299</v>
      </c>
      <c r="D60" s="464" t="s">
        <v>1620</v>
      </c>
      <c r="E60" s="464" t="s">
        <v>1265</v>
      </c>
      <c r="F60" s="464" t="s">
        <v>45</v>
      </c>
      <c r="G60" s="268" t="s">
        <v>46</v>
      </c>
      <c r="H60" s="463">
        <v>69</v>
      </c>
      <c r="I60" s="481">
        <v>800</v>
      </c>
      <c r="J60" s="77" t="s">
        <v>48</v>
      </c>
      <c r="K60" s="283"/>
      <c r="L60" s="283" t="s">
        <v>21</v>
      </c>
      <c r="M60" s="77"/>
    </row>
    <row r="61" spans="1:14" x14ac:dyDescent="0.2">
      <c r="A61" s="472"/>
      <c r="B61" s="283" t="s">
        <v>42</v>
      </c>
      <c r="C61" s="73" t="s">
        <v>159</v>
      </c>
      <c r="D61" s="193" t="s">
        <v>56</v>
      </c>
      <c r="E61" s="464" t="s">
        <v>1265</v>
      </c>
      <c r="F61" s="464" t="s">
        <v>45</v>
      </c>
      <c r="G61" s="268" t="s">
        <v>46</v>
      </c>
      <c r="H61" s="463" t="s">
        <v>1619</v>
      </c>
      <c r="I61" s="481">
        <v>350</v>
      </c>
      <c r="J61" s="77" t="s">
        <v>48</v>
      </c>
      <c r="K61" s="283"/>
      <c r="L61" s="283" t="s">
        <v>21</v>
      </c>
      <c r="M61" s="77"/>
    </row>
    <row r="62" spans="1:14" x14ac:dyDescent="0.2">
      <c r="A62" s="472"/>
      <c r="B62" s="283" t="s">
        <v>49</v>
      </c>
      <c r="C62" s="73" t="s">
        <v>1394</v>
      </c>
      <c r="D62" s="193" t="s">
        <v>1596</v>
      </c>
      <c r="E62" s="464" t="s">
        <v>384</v>
      </c>
      <c r="F62" s="464" t="s">
        <v>45</v>
      </c>
      <c r="G62" s="268" t="s">
        <v>46</v>
      </c>
      <c r="H62" s="463">
        <v>72</v>
      </c>
      <c r="I62" s="481">
        <v>1320</v>
      </c>
      <c r="J62" s="77" t="s">
        <v>48</v>
      </c>
      <c r="K62" s="192"/>
      <c r="L62" s="283" t="s">
        <v>21</v>
      </c>
      <c r="M62" s="192"/>
      <c r="N62" s="750">
        <v>40696</v>
      </c>
    </row>
    <row r="63" spans="1:14" x14ac:dyDescent="0.2">
      <c r="A63" s="472"/>
      <c r="B63" s="77" t="s">
        <v>42</v>
      </c>
      <c r="C63" s="73" t="s">
        <v>1995</v>
      </c>
      <c r="D63" s="193" t="s">
        <v>63</v>
      </c>
      <c r="E63" s="464" t="s">
        <v>1265</v>
      </c>
      <c r="F63" s="464" t="s">
        <v>45</v>
      </c>
      <c r="G63" s="268" t="s">
        <v>46</v>
      </c>
      <c r="H63" s="463" t="s">
        <v>188</v>
      </c>
      <c r="I63" s="481">
        <v>1218</v>
      </c>
      <c r="J63" s="77" t="s">
        <v>48</v>
      </c>
      <c r="K63" s="283"/>
      <c r="L63" s="283" t="s">
        <v>21</v>
      </c>
      <c r="M63" s="268"/>
      <c r="N63" s="750">
        <v>40696</v>
      </c>
    </row>
    <row r="64" spans="1:14" x14ac:dyDescent="0.2">
      <c r="A64" s="472"/>
      <c r="B64" s="283" t="s">
        <v>42</v>
      </c>
      <c r="C64" s="461" t="s">
        <v>234</v>
      </c>
      <c r="D64" s="193" t="s">
        <v>66</v>
      </c>
      <c r="E64" s="464" t="s">
        <v>1618</v>
      </c>
      <c r="F64" s="464" t="s">
        <v>1617</v>
      </c>
      <c r="G64" s="268" t="s">
        <v>46</v>
      </c>
      <c r="H64" s="463">
        <v>71</v>
      </c>
      <c r="I64" s="462">
        <v>2350</v>
      </c>
      <c r="J64" s="77" t="s">
        <v>48</v>
      </c>
      <c r="K64" s="192"/>
      <c r="L64" s="283" t="s">
        <v>21</v>
      </c>
      <c r="M64" s="77"/>
    </row>
    <row r="65" spans="1:14" x14ac:dyDescent="0.2">
      <c r="A65" s="472"/>
      <c r="B65" s="77"/>
      <c r="C65" s="480" t="s">
        <v>1616</v>
      </c>
      <c r="D65" s="80"/>
      <c r="E65" s="80"/>
      <c r="F65" s="80"/>
      <c r="G65" s="268" t="s">
        <v>46</v>
      </c>
      <c r="H65" s="145"/>
      <c r="I65" s="479"/>
      <c r="J65" s="77"/>
      <c r="K65" s="77"/>
      <c r="L65" s="77"/>
      <c r="M65" s="77"/>
    </row>
    <row r="66" spans="1:14" ht="22.5" x14ac:dyDescent="0.2">
      <c r="A66" s="472"/>
      <c r="B66" s="77" t="s">
        <v>42</v>
      </c>
      <c r="C66" s="478" t="s">
        <v>1615</v>
      </c>
      <c r="D66" s="464" t="s">
        <v>44</v>
      </c>
      <c r="E66" s="464" t="s">
        <v>1265</v>
      </c>
      <c r="F66" s="464" t="s">
        <v>45</v>
      </c>
      <c r="G66" s="268" t="s">
        <v>46</v>
      </c>
      <c r="H66" s="463">
        <v>1</v>
      </c>
      <c r="I66" s="462">
        <v>5600</v>
      </c>
      <c r="J66" s="77" t="s">
        <v>48</v>
      </c>
      <c r="K66" s="283"/>
      <c r="L66" s="283" t="s">
        <v>21</v>
      </c>
      <c r="M66" s="268"/>
    </row>
    <row r="67" spans="1:14" x14ac:dyDescent="0.2">
      <c r="A67" s="472"/>
      <c r="B67" s="77" t="s">
        <v>42</v>
      </c>
      <c r="C67" s="66" t="s">
        <v>1614</v>
      </c>
      <c r="D67" s="121" t="s">
        <v>44</v>
      </c>
      <c r="E67" s="121" t="s">
        <v>1265</v>
      </c>
      <c r="F67" s="121" t="s">
        <v>45</v>
      </c>
      <c r="G67" s="268" t="s">
        <v>46</v>
      </c>
      <c r="H67" s="477"/>
      <c r="I67" s="122">
        <v>800</v>
      </c>
      <c r="J67" s="77" t="s">
        <v>48</v>
      </c>
      <c r="K67" s="120"/>
      <c r="L67" s="120" t="s">
        <v>21</v>
      </c>
      <c r="M67" s="77"/>
    </row>
    <row r="68" spans="1:14" x14ac:dyDescent="0.2">
      <c r="A68" s="472"/>
      <c r="B68" s="77" t="s">
        <v>42</v>
      </c>
      <c r="C68" s="73" t="s">
        <v>1996</v>
      </c>
      <c r="D68" s="193" t="s">
        <v>1613</v>
      </c>
      <c r="E68" s="464" t="s">
        <v>1265</v>
      </c>
      <c r="F68" s="464" t="s">
        <v>45</v>
      </c>
      <c r="G68" s="268" t="s">
        <v>46</v>
      </c>
      <c r="H68" s="463">
        <v>1218</v>
      </c>
      <c r="I68" s="481">
        <v>1218</v>
      </c>
      <c r="J68" s="77" t="s">
        <v>48</v>
      </c>
      <c r="K68" s="283"/>
      <c r="L68" s="283" t="s">
        <v>21</v>
      </c>
      <c r="M68" s="268"/>
      <c r="N68" s="750">
        <v>40696</v>
      </c>
    </row>
    <row r="69" spans="1:14" ht="23.25" customHeight="1" x14ac:dyDescent="0.2">
      <c r="A69" s="472"/>
      <c r="B69" s="77" t="s">
        <v>42</v>
      </c>
      <c r="C69" s="73" t="s">
        <v>1997</v>
      </c>
      <c r="D69" s="193" t="s">
        <v>63</v>
      </c>
      <c r="E69" s="464" t="s">
        <v>1265</v>
      </c>
      <c r="F69" s="464" t="s">
        <v>45</v>
      </c>
      <c r="G69" s="268" t="s">
        <v>46</v>
      </c>
      <c r="H69" s="283" t="s">
        <v>831</v>
      </c>
      <c r="I69" s="481">
        <v>1218</v>
      </c>
      <c r="J69" s="77" t="s">
        <v>48</v>
      </c>
      <c r="K69" s="283"/>
      <c r="L69" s="283"/>
      <c r="M69" s="268" t="s">
        <v>21</v>
      </c>
      <c r="N69" s="750">
        <v>40696</v>
      </c>
    </row>
    <row r="70" spans="1:14" x14ac:dyDescent="0.2">
      <c r="A70" s="472"/>
      <c r="B70" s="77" t="s">
        <v>49</v>
      </c>
      <c r="C70" s="73" t="s">
        <v>50</v>
      </c>
      <c r="D70" s="476" t="s">
        <v>44</v>
      </c>
      <c r="E70" s="121" t="s">
        <v>1265</v>
      </c>
      <c r="F70" s="121" t="s">
        <v>45</v>
      </c>
      <c r="G70" s="268" t="s">
        <v>46</v>
      </c>
      <c r="H70" s="120" t="s">
        <v>1611</v>
      </c>
      <c r="I70" s="76">
        <v>4280</v>
      </c>
      <c r="J70" s="77" t="s">
        <v>48</v>
      </c>
      <c r="K70" s="475"/>
      <c r="L70" s="120" t="s">
        <v>21</v>
      </c>
      <c r="M70" s="475"/>
      <c r="N70" s="750">
        <v>40696</v>
      </c>
    </row>
    <row r="71" spans="1:14" x14ac:dyDescent="0.2">
      <c r="A71" s="472"/>
      <c r="B71" s="77" t="s">
        <v>42</v>
      </c>
      <c r="C71" s="763" t="s">
        <v>1601</v>
      </c>
      <c r="D71" s="193" t="s">
        <v>44</v>
      </c>
      <c r="E71" s="464" t="s">
        <v>1265</v>
      </c>
      <c r="F71" s="464" t="s">
        <v>45</v>
      </c>
      <c r="G71" s="268" t="s">
        <v>46</v>
      </c>
      <c r="H71" s="463">
        <v>3</v>
      </c>
      <c r="I71" s="481">
        <v>100</v>
      </c>
      <c r="J71" s="77" t="s">
        <v>48</v>
      </c>
      <c r="K71" s="192"/>
      <c r="L71" s="283" t="s">
        <v>21</v>
      </c>
      <c r="M71" s="192"/>
    </row>
    <row r="72" spans="1:14" x14ac:dyDescent="0.2">
      <c r="A72" s="472"/>
      <c r="B72" s="77" t="s">
        <v>42</v>
      </c>
      <c r="C72" s="73" t="s">
        <v>1610</v>
      </c>
      <c r="D72" s="193" t="s">
        <v>56</v>
      </c>
      <c r="E72" s="464" t="s">
        <v>1265</v>
      </c>
      <c r="F72" s="464" t="s">
        <v>45</v>
      </c>
      <c r="G72" s="268" t="s">
        <v>46</v>
      </c>
      <c r="H72" s="463">
        <v>4</v>
      </c>
      <c r="I72" s="481">
        <v>1800</v>
      </c>
      <c r="J72" s="77" t="s">
        <v>48</v>
      </c>
      <c r="K72" s="192"/>
      <c r="L72" s="283" t="s">
        <v>21</v>
      </c>
      <c r="M72" s="192"/>
    </row>
    <row r="73" spans="1:14" x14ac:dyDescent="0.2">
      <c r="A73" s="472"/>
      <c r="B73" s="77" t="s">
        <v>42</v>
      </c>
      <c r="C73" s="73" t="s">
        <v>1609</v>
      </c>
      <c r="D73" s="193" t="s">
        <v>1596</v>
      </c>
      <c r="E73" s="464" t="s">
        <v>1265</v>
      </c>
      <c r="F73" s="464" t="s">
        <v>45</v>
      </c>
      <c r="G73" s="268" t="s">
        <v>46</v>
      </c>
      <c r="H73" s="463">
        <v>5</v>
      </c>
      <c r="I73" s="481">
        <v>660</v>
      </c>
      <c r="J73" s="77" t="s">
        <v>48</v>
      </c>
      <c r="K73" s="192"/>
      <c r="L73" s="283" t="s">
        <v>21</v>
      </c>
      <c r="M73" s="192"/>
      <c r="N73" s="750">
        <v>40696</v>
      </c>
    </row>
    <row r="74" spans="1:14" x14ac:dyDescent="0.2">
      <c r="A74" s="472"/>
      <c r="B74" s="77" t="s">
        <v>42</v>
      </c>
      <c r="C74" s="73" t="s">
        <v>227</v>
      </c>
      <c r="D74" s="193" t="s">
        <v>56</v>
      </c>
      <c r="E74" s="464" t="s">
        <v>1265</v>
      </c>
      <c r="F74" s="464" t="s">
        <v>45</v>
      </c>
      <c r="G74" s="268" t="s">
        <v>46</v>
      </c>
      <c r="H74" s="463">
        <v>6</v>
      </c>
      <c r="I74" s="481">
        <v>400</v>
      </c>
      <c r="J74" s="77" t="s">
        <v>48</v>
      </c>
      <c r="K74" s="192"/>
      <c r="L74" s="283" t="s">
        <v>21</v>
      </c>
      <c r="M74" s="192"/>
    </row>
    <row r="75" spans="1:14" x14ac:dyDescent="0.2">
      <c r="A75" s="472"/>
      <c r="B75" s="77" t="s">
        <v>42</v>
      </c>
      <c r="C75" s="73" t="s">
        <v>1608</v>
      </c>
      <c r="D75" s="193" t="s">
        <v>63</v>
      </c>
      <c r="E75" s="464" t="s">
        <v>1265</v>
      </c>
      <c r="F75" s="464" t="s">
        <v>45</v>
      </c>
      <c r="G75" s="268" t="s">
        <v>46</v>
      </c>
      <c r="H75" s="463">
        <v>7</v>
      </c>
      <c r="I75" s="481">
        <v>2436</v>
      </c>
      <c r="J75" s="77" t="s">
        <v>48</v>
      </c>
      <c r="K75" s="192"/>
      <c r="L75" s="283" t="s">
        <v>21</v>
      </c>
      <c r="M75" s="192"/>
      <c r="N75" s="750">
        <v>40696</v>
      </c>
    </row>
    <row r="76" spans="1:14" x14ac:dyDescent="0.2">
      <c r="A76" s="472"/>
      <c r="B76" s="77" t="s">
        <v>42</v>
      </c>
      <c r="C76" s="73" t="s">
        <v>65</v>
      </c>
      <c r="D76" s="193" t="s">
        <v>66</v>
      </c>
      <c r="E76" s="464" t="s">
        <v>1607</v>
      </c>
      <c r="F76" s="464" t="s">
        <v>1606</v>
      </c>
      <c r="G76" s="268" t="s">
        <v>46</v>
      </c>
      <c r="H76" s="463">
        <v>8</v>
      </c>
      <c r="I76" s="462">
        <v>2350</v>
      </c>
      <c r="J76" s="77" t="s">
        <v>48</v>
      </c>
      <c r="K76" s="192"/>
      <c r="L76" s="283" t="s">
        <v>21</v>
      </c>
      <c r="M76" s="192"/>
    </row>
    <row r="77" spans="1:14" x14ac:dyDescent="0.2">
      <c r="A77" s="472"/>
      <c r="B77" s="77" t="s">
        <v>42</v>
      </c>
      <c r="C77" s="73" t="s">
        <v>591</v>
      </c>
      <c r="D77" s="193" t="s">
        <v>538</v>
      </c>
      <c r="E77" s="464" t="s">
        <v>45</v>
      </c>
      <c r="F77" s="464" t="s">
        <v>45</v>
      </c>
      <c r="G77" s="268" t="s">
        <v>46</v>
      </c>
      <c r="H77" s="463" t="s">
        <v>1605</v>
      </c>
      <c r="I77" s="462">
        <v>100</v>
      </c>
      <c r="J77" s="77" t="s">
        <v>48</v>
      </c>
      <c r="K77" s="192"/>
      <c r="L77" s="283" t="s">
        <v>21</v>
      </c>
      <c r="M77" s="192"/>
    </row>
    <row r="78" spans="1:14" x14ac:dyDescent="0.2">
      <c r="A78" s="472"/>
      <c r="B78" s="77" t="s">
        <v>49</v>
      </c>
      <c r="C78" s="73" t="s">
        <v>1604</v>
      </c>
      <c r="D78" s="193" t="s">
        <v>184</v>
      </c>
      <c r="E78" s="464" t="s">
        <v>1265</v>
      </c>
      <c r="F78" s="464" t="s">
        <v>1265</v>
      </c>
      <c r="G78" s="268" t="s">
        <v>46</v>
      </c>
      <c r="H78" s="463">
        <v>9</v>
      </c>
      <c r="I78" s="462">
        <v>250</v>
      </c>
      <c r="J78" s="77" t="s">
        <v>48</v>
      </c>
      <c r="K78" s="283"/>
      <c r="L78" s="283" t="s">
        <v>21</v>
      </c>
      <c r="M78" s="192"/>
    </row>
    <row r="79" spans="1:14" x14ac:dyDescent="0.2">
      <c r="A79" s="736"/>
      <c r="B79" s="77"/>
      <c r="C79" s="73" t="s">
        <v>1945</v>
      </c>
      <c r="D79" s="193" t="s">
        <v>66</v>
      </c>
      <c r="E79" s="464"/>
      <c r="F79" s="464"/>
      <c r="G79" s="268"/>
      <c r="H79" s="463"/>
      <c r="I79" s="462">
        <v>24890.959999999999</v>
      </c>
      <c r="J79" s="77"/>
      <c r="K79" s="283"/>
      <c r="L79" s="283"/>
      <c r="M79" s="192"/>
      <c r="N79" s="750">
        <v>41062</v>
      </c>
    </row>
    <row r="80" spans="1:14" x14ac:dyDescent="0.2">
      <c r="A80" s="472"/>
      <c r="B80" s="77" t="s">
        <v>42</v>
      </c>
      <c r="C80" s="465" t="s">
        <v>1594</v>
      </c>
      <c r="D80" s="193" t="s">
        <v>56</v>
      </c>
      <c r="E80" s="464" t="s">
        <v>1265</v>
      </c>
      <c r="F80" s="464" t="s">
        <v>1265</v>
      </c>
      <c r="G80" s="268" t="s">
        <v>46</v>
      </c>
      <c r="H80" s="463" t="s">
        <v>188</v>
      </c>
      <c r="I80" s="462">
        <v>100</v>
      </c>
      <c r="J80" s="77" t="s">
        <v>48</v>
      </c>
      <c r="K80" s="283"/>
      <c r="L80" s="283" t="s">
        <v>21</v>
      </c>
      <c r="M80" s="192"/>
    </row>
    <row r="81" spans="1:14" x14ac:dyDescent="0.2">
      <c r="A81" s="472"/>
      <c r="B81" s="77"/>
      <c r="C81" s="473" t="s">
        <v>1603</v>
      </c>
      <c r="D81" s="193"/>
      <c r="E81" s="464" t="s">
        <v>1265</v>
      </c>
      <c r="F81" s="464" t="s">
        <v>1265</v>
      </c>
      <c r="G81" s="268" t="s">
        <v>46</v>
      </c>
      <c r="H81" s="283"/>
      <c r="I81" s="462"/>
      <c r="J81" s="77"/>
      <c r="K81" s="283"/>
      <c r="L81" s="283" t="s">
        <v>21</v>
      </c>
      <c r="M81" s="192"/>
    </row>
    <row r="82" spans="1:14" x14ac:dyDescent="0.2">
      <c r="A82" s="472"/>
      <c r="B82" s="77" t="s">
        <v>42</v>
      </c>
      <c r="C82" s="73" t="s">
        <v>1602</v>
      </c>
      <c r="D82" s="193" t="s">
        <v>44</v>
      </c>
      <c r="E82" s="464" t="s">
        <v>1265</v>
      </c>
      <c r="F82" s="464" t="s">
        <v>1265</v>
      </c>
      <c r="G82" s="268" t="s">
        <v>46</v>
      </c>
      <c r="H82" s="463">
        <v>11</v>
      </c>
      <c r="I82" s="481">
        <v>4280</v>
      </c>
      <c r="J82" s="77" t="s">
        <v>48</v>
      </c>
      <c r="K82" s="283"/>
      <c r="L82" s="283" t="s">
        <v>21</v>
      </c>
      <c r="M82" s="192"/>
      <c r="N82" s="750">
        <v>40696</v>
      </c>
    </row>
    <row r="83" spans="1:14" x14ac:dyDescent="0.2">
      <c r="A83" s="472"/>
      <c r="B83" s="77" t="s">
        <v>78</v>
      </c>
      <c r="C83" s="73" t="s">
        <v>1601</v>
      </c>
      <c r="D83" s="193" t="s">
        <v>204</v>
      </c>
      <c r="E83" s="464" t="s">
        <v>1265</v>
      </c>
      <c r="F83" s="464" t="s">
        <v>1265</v>
      </c>
      <c r="G83" s="268" t="s">
        <v>46</v>
      </c>
      <c r="H83" s="463">
        <v>12</v>
      </c>
      <c r="I83" s="481">
        <v>100</v>
      </c>
      <c r="J83" s="77" t="s">
        <v>48</v>
      </c>
      <c r="K83" s="283"/>
      <c r="L83" s="283" t="s">
        <v>21</v>
      </c>
      <c r="M83" s="192"/>
    </row>
    <row r="84" spans="1:14" ht="22.5" x14ac:dyDescent="0.2">
      <c r="A84" s="472"/>
      <c r="B84" s="77" t="s">
        <v>746</v>
      </c>
      <c r="C84" s="66" t="s">
        <v>1600</v>
      </c>
      <c r="D84" s="193" t="s">
        <v>44</v>
      </c>
      <c r="E84" s="464" t="s">
        <v>1265</v>
      </c>
      <c r="F84" s="464" t="s">
        <v>1265</v>
      </c>
      <c r="G84" s="268" t="s">
        <v>46</v>
      </c>
      <c r="H84" s="463">
        <v>13</v>
      </c>
      <c r="I84" s="481">
        <v>4280</v>
      </c>
      <c r="J84" s="77" t="s">
        <v>48</v>
      </c>
      <c r="K84" s="283"/>
      <c r="L84" s="283" t="s">
        <v>21</v>
      </c>
      <c r="M84" s="192"/>
      <c r="N84" s="750">
        <v>40696</v>
      </c>
    </row>
    <row r="85" spans="1:14" x14ac:dyDescent="0.2">
      <c r="A85" s="472"/>
      <c r="B85" s="77" t="s">
        <v>78</v>
      </c>
      <c r="C85" s="73" t="s">
        <v>1599</v>
      </c>
      <c r="D85" s="193" t="s">
        <v>44</v>
      </c>
      <c r="E85" s="464" t="s">
        <v>1265</v>
      </c>
      <c r="F85" s="464" t="s">
        <v>1265</v>
      </c>
      <c r="G85" s="268" t="s">
        <v>46</v>
      </c>
      <c r="H85" s="463">
        <v>14</v>
      </c>
      <c r="I85" s="481">
        <v>600</v>
      </c>
      <c r="J85" s="77" t="s">
        <v>48</v>
      </c>
      <c r="K85" s="283"/>
      <c r="L85" s="283" t="s">
        <v>21</v>
      </c>
      <c r="M85" s="192"/>
    </row>
    <row r="86" spans="1:14" x14ac:dyDescent="0.2">
      <c r="A86" s="472"/>
      <c r="B86" s="192" t="s">
        <v>42</v>
      </c>
      <c r="C86" s="66" t="s">
        <v>1995</v>
      </c>
      <c r="D86" s="464" t="s">
        <v>63</v>
      </c>
      <c r="E86" s="464" t="s">
        <v>1265</v>
      </c>
      <c r="F86" s="464" t="s">
        <v>1265</v>
      </c>
      <c r="G86" s="268" t="s">
        <v>46</v>
      </c>
      <c r="H86" s="463">
        <v>15</v>
      </c>
      <c r="I86" s="481">
        <v>1218</v>
      </c>
      <c r="J86" s="77" t="s">
        <v>48</v>
      </c>
      <c r="K86" s="283"/>
      <c r="L86" s="283" t="s">
        <v>21</v>
      </c>
      <c r="M86" s="77"/>
      <c r="N86" s="750">
        <v>40696</v>
      </c>
    </row>
    <row r="87" spans="1:14" x14ac:dyDescent="0.2">
      <c r="A87" s="472"/>
      <c r="B87" s="283" t="s">
        <v>42</v>
      </c>
      <c r="C87" s="66" t="s">
        <v>1598</v>
      </c>
      <c r="D87" s="193" t="s">
        <v>56</v>
      </c>
      <c r="E87" s="464" t="s">
        <v>1265</v>
      </c>
      <c r="F87" s="464" t="s">
        <v>1265</v>
      </c>
      <c r="G87" s="268" t="s">
        <v>46</v>
      </c>
      <c r="H87" s="463">
        <v>16</v>
      </c>
      <c r="I87" s="481">
        <v>350</v>
      </c>
      <c r="J87" s="77" t="s">
        <v>48</v>
      </c>
      <c r="K87" s="283"/>
      <c r="L87" s="283" t="s">
        <v>21</v>
      </c>
      <c r="M87" s="77"/>
    </row>
    <row r="88" spans="1:14" x14ac:dyDescent="0.2">
      <c r="A88" s="472"/>
      <c r="B88" s="77" t="s">
        <v>54</v>
      </c>
      <c r="C88" s="73" t="s">
        <v>1597</v>
      </c>
      <c r="D88" s="193" t="s">
        <v>1596</v>
      </c>
      <c r="E88" s="464" t="s">
        <v>1265</v>
      </c>
      <c r="F88" s="464" t="s">
        <v>1265</v>
      </c>
      <c r="G88" s="268" t="s">
        <v>46</v>
      </c>
      <c r="H88" s="463" t="s">
        <v>1595</v>
      </c>
      <c r="I88" s="481">
        <v>1980</v>
      </c>
      <c r="J88" s="77" t="s">
        <v>48</v>
      </c>
      <c r="K88" s="283"/>
      <c r="L88" s="283" t="s">
        <v>21</v>
      </c>
      <c r="M88" s="192"/>
      <c r="N88" s="750">
        <v>40696</v>
      </c>
    </row>
    <row r="89" spans="1:14" x14ac:dyDescent="0.2">
      <c r="A89" s="472"/>
      <c r="B89" s="77" t="s">
        <v>42</v>
      </c>
      <c r="C89" s="465" t="s">
        <v>1594</v>
      </c>
      <c r="D89" s="193" t="s">
        <v>56</v>
      </c>
      <c r="E89" s="464" t="s">
        <v>1265</v>
      </c>
      <c r="F89" s="464" t="s">
        <v>1265</v>
      </c>
      <c r="G89" s="268" t="s">
        <v>46</v>
      </c>
      <c r="H89" s="463" t="s">
        <v>1593</v>
      </c>
      <c r="I89" s="462">
        <v>150</v>
      </c>
      <c r="J89" s="77" t="s">
        <v>48</v>
      </c>
      <c r="K89" s="283"/>
      <c r="L89" s="283" t="s">
        <v>21</v>
      </c>
      <c r="M89" s="192"/>
    </row>
    <row r="90" spans="1:14" ht="15" thickBot="1" x14ac:dyDescent="0.25">
      <c r="A90" s="472"/>
      <c r="B90" s="77" t="s">
        <v>42</v>
      </c>
      <c r="C90" s="465" t="s">
        <v>1592</v>
      </c>
      <c r="D90" s="193" t="s">
        <v>66</v>
      </c>
      <c r="E90" s="464" t="s">
        <v>1265</v>
      </c>
      <c r="F90" s="464" t="s">
        <v>1265</v>
      </c>
      <c r="G90" s="268" t="s">
        <v>46</v>
      </c>
      <c r="H90" s="283"/>
      <c r="I90" s="462">
        <v>1950</v>
      </c>
      <c r="J90" s="77" t="s">
        <v>48</v>
      </c>
      <c r="K90" s="283"/>
      <c r="L90" s="283" t="s">
        <v>21</v>
      </c>
      <c r="M90" s="192"/>
    </row>
    <row r="91" spans="1:14" ht="15.75" thickTop="1" x14ac:dyDescent="0.2">
      <c r="A91" s="366"/>
      <c r="B91" s="77"/>
      <c r="C91" s="471" t="s">
        <v>1591</v>
      </c>
      <c r="D91" s="470"/>
      <c r="E91" s="469"/>
      <c r="F91" s="469"/>
      <c r="G91" s="268" t="s">
        <v>46</v>
      </c>
      <c r="H91" s="467"/>
      <c r="I91" s="468"/>
      <c r="J91" s="77"/>
      <c r="K91" s="467"/>
      <c r="L91" s="467"/>
      <c r="M91" s="466"/>
    </row>
    <row r="92" spans="1:14" x14ac:dyDescent="0.2">
      <c r="A92" s="366"/>
      <c r="B92" s="77" t="s">
        <v>42</v>
      </c>
      <c r="C92" s="465" t="s">
        <v>1590</v>
      </c>
      <c r="D92" s="193" t="s">
        <v>538</v>
      </c>
      <c r="E92" s="464" t="s">
        <v>45</v>
      </c>
      <c r="F92" s="464" t="s">
        <v>45</v>
      </c>
      <c r="G92" s="268" t="s">
        <v>46</v>
      </c>
      <c r="H92" s="463">
        <v>60</v>
      </c>
      <c r="I92" s="462">
        <v>1200</v>
      </c>
      <c r="J92" s="77" t="s">
        <v>48</v>
      </c>
      <c r="K92" s="283"/>
      <c r="L92" s="283" t="s">
        <v>21</v>
      </c>
      <c r="M92" s="192"/>
    </row>
    <row r="93" spans="1:14" x14ac:dyDescent="0.2">
      <c r="A93" s="366"/>
      <c r="B93" s="77" t="s">
        <v>295</v>
      </c>
      <c r="C93" s="73" t="s">
        <v>1589</v>
      </c>
      <c r="D93" s="193" t="s">
        <v>19</v>
      </c>
      <c r="E93" s="464" t="s">
        <v>45</v>
      </c>
      <c r="F93" s="464" t="s">
        <v>45</v>
      </c>
      <c r="G93" s="268" t="s">
        <v>46</v>
      </c>
      <c r="H93" s="463">
        <v>61</v>
      </c>
      <c r="I93" s="481">
        <v>1566</v>
      </c>
      <c r="J93" s="77" t="s">
        <v>48</v>
      </c>
      <c r="K93" s="283"/>
      <c r="L93" s="283" t="s">
        <v>21</v>
      </c>
      <c r="M93" s="192"/>
      <c r="N93" s="750">
        <v>40696</v>
      </c>
    </row>
    <row r="94" spans="1:14" x14ac:dyDescent="0.2">
      <c r="B94" s="77" t="s">
        <v>49</v>
      </c>
      <c r="C94" s="73" t="s">
        <v>1993</v>
      </c>
      <c r="D94" s="80" t="s">
        <v>538</v>
      </c>
      <c r="E94" s="80" t="s">
        <v>45</v>
      </c>
      <c r="F94" s="80" t="s">
        <v>45</v>
      </c>
      <c r="G94" s="268" t="s">
        <v>46</v>
      </c>
      <c r="H94" s="81">
        <v>62</v>
      </c>
      <c r="I94" s="23">
        <v>8560</v>
      </c>
      <c r="J94" s="77" t="s">
        <v>48</v>
      </c>
      <c r="K94" s="340"/>
      <c r="L94" s="340" t="s">
        <v>21</v>
      </c>
      <c r="M94" s="340"/>
      <c r="N94" s="750">
        <v>40696</v>
      </c>
    </row>
    <row r="95" spans="1:14" x14ac:dyDescent="0.2">
      <c r="B95" s="77" t="s">
        <v>78</v>
      </c>
      <c r="C95" s="697" t="s">
        <v>1588</v>
      </c>
      <c r="D95" s="80" t="s">
        <v>1587</v>
      </c>
      <c r="E95" s="80" t="s">
        <v>45</v>
      </c>
      <c r="F95" s="80" t="s">
        <v>45</v>
      </c>
      <c r="G95" s="268" t="s">
        <v>46</v>
      </c>
      <c r="H95" s="81">
        <v>63</v>
      </c>
      <c r="I95" s="23">
        <v>2500</v>
      </c>
      <c r="J95" s="77" t="s">
        <v>48</v>
      </c>
      <c r="K95" s="340"/>
      <c r="L95" s="340" t="s">
        <v>21</v>
      </c>
      <c r="M95" s="340"/>
    </row>
    <row r="96" spans="1:14" x14ac:dyDescent="0.2">
      <c r="B96" s="77" t="s">
        <v>746</v>
      </c>
      <c r="C96" s="215" t="s">
        <v>1586</v>
      </c>
      <c r="D96" s="80" t="s">
        <v>1585</v>
      </c>
      <c r="E96" s="80" t="s">
        <v>45</v>
      </c>
      <c r="F96" s="80" t="s">
        <v>45</v>
      </c>
      <c r="G96" s="268" t="s">
        <v>46</v>
      </c>
      <c r="H96" s="81">
        <v>64</v>
      </c>
      <c r="I96" s="23">
        <v>4800</v>
      </c>
      <c r="J96" s="77" t="s">
        <v>48</v>
      </c>
      <c r="K96" s="340"/>
      <c r="L96" s="340" t="s">
        <v>21</v>
      </c>
      <c r="M96" s="340"/>
    </row>
    <row r="97" spans="1:13" ht="15" x14ac:dyDescent="0.25">
      <c r="A97"/>
      <c r="B97" s="77" t="s">
        <v>42</v>
      </c>
      <c r="C97" s="215" t="s">
        <v>1584</v>
      </c>
      <c r="D97" s="80"/>
      <c r="E97" s="80" t="s">
        <v>45</v>
      </c>
      <c r="F97" s="80" t="s">
        <v>45</v>
      </c>
      <c r="G97" s="268" t="s">
        <v>46</v>
      </c>
      <c r="H97" s="259">
        <v>65</v>
      </c>
      <c r="I97" s="82">
        <v>2500</v>
      </c>
      <c r="J97" s="77" t="s">
        <v>48</v>
      </c>
      <c r="K97" s="42"/>
      <c r="L97" s="71" t="s">
        <v>21</v>
      </c>
      <c r="M97" s="42"/>
    </row>
    <row r="98" spans="1:13" ht="15.75" hidden="1" thickBot="1" x14ac:dyDescent="0.3">
      <c r="A98"/>
      <c r="B98" s="77"/>
      <c r="C98" s="215"/>
      <c r="D98" s="80"/>
      <c r="E98" s="80"/>
      <c r="F98" s="80"/>
      <c r="G98" s="268"/>
      <c r="H98" s="236"/>
      <c r="I98" s="804">
        <f>SUM(I8:I97)</f>
        <v>173438.96</v>
      </c>
      <c r="J98" s="215"/>
      <c r="K98" s="42"/>
      <c r="L98" s="71"/>
      <c r="M98" s="42"/>
    </row>
    <row r="99" spans="1:13" ht="15" x14ac:dyDescent="0.25">
      <c r="A99"/>
      <c r="B99" s="77"/>
      <c r="C99" s="215"/>
      <c r="D99" s="80"/>
      <c r="E99" s="80"/>
      <c r="F99" s="80"/>
      <c r="G99" s="268"/>
      <c r="H99" s="236"/>
      <c r="I99" s="893">
        <f>SUM(I8:I97)</f>
        <v>173438.96</v>
      </c>
      <c r="J99" s="215"/>
      <c r="K99" s="42"/>
      <c r="L99" s="71"/>
      <c r="M99" s="42"/>
    </row>
    <row r="100" spans="1:13" ht="15" x14ac:dyDescent="0.25">
      <c r="A100"/>
      <c r="B100" s="1012" t="s">
        <v>73</v>
      </c>
      <c r="C100" s="1012"/>
      <c r="D100" s="1012"/>
      <c r="E100" s="1012"/>
      <c r="F100" s="1013" t="s">
        <v>23</v>
      </c>
      <c r="G100" s="1013"/>
      <c r="H100" s="1013"/>
      <c r="I100" s="1236"/>
      <c r="J100" s="1013"/>
      <c r="K100" s="1013"/>
      <c r="L100" s="1013"/>
      <c r="M100" s="1013"/>
    </row>
    <row r="101" spans="1:13" ht="15" x14ac:dyDescent="0.25">
      <c r="A101"/>
      <c r="B101" s="1012"/>
      <c r="C101" s="1012"/>
      <c r="D101" s="1012"/>
      <c r="E101" s="1012"/>
      <c r="F101" s="1013"/>
      <c r="G101" s="1013"/>
      <c r="H101" s="1013"/>
      <c r="I101" s="1013"/>
      <c r="J101" s="1013"/>
      <c r="K101" s="1013"/>
      <c r="L101" s="1013"/>
      <c r="M101" s="1013"/>
    </row>
    <row r="102" spans="1:13" ht="15" x14ac:dyDescent="0.25">
      <c r="A102"/>
      <c r="B102" s="1012"/>
      <c r="C102" s="1012"/>
      <c r="D102" s="1012"/>
      <c r="E102" s="1012"/>
      <c r="F102" s="1013"/>
      <c r="G102" s="1013"/>
      <c r="H102" s="1013"/>
      <c r="I102" s="1013"/>
      <c r="J102" s="1013"/>
      <c r="K102" s="1013"/>
      <c r="L102" s="1013"/>
      <c r="M102" s="1013"/>
    </row>
    <row r="103" spans="1:13" ht="15" x14ac:dyDescent="0.25">
      <c r="A103"/>
      <c r="B103" s="1012"/>
      <c r="C103" s="1012"/>
      <c r="D103" s="1012"/>
      <c r="E103" s="1012"/>
      <c r="F103" s="1013"/>
      <c r="G103" s="1013"/>
      <c r="H103" s="1013"/>
      <c r="I103" s="1013"/>
      <c r="J103" s="1013"/>
      <c r="K103" s="1013"/>
      <c r="L103" s="1013"/>
      <c r="M103" s="1013"/>
    </row>
    <row r="104" spans="1:13" ht="15" x14ac:dyDescent="0.25">
      <c r="A104"/>
      <c r="B104"/>
      <c r="C104"/>
      <c r="D104"/>
      <c r="E104"/>
      <c r="F104"/>
      <c r="G104"/>
      <c r="H104"/>
      <c r="I104" s="12"/>
      <c r="J104"/>
      <c r="K104"/>
      <c r="L104"/>
      <c r="M104"/>
    </row>
    <row r="105" spans="1:13" ht="15" x14ac:dyDescent="0.25">
      <c r="A105"/>
      <c r="B105"/>
      <c r="C105"/>
      <c r="D105"/>
      <c r="E105"/>
      <c r="F105"/>
      <c r="G105"/>
      <c r="H105"/>
      <c r="I105" s="12"/>
      <c r="J105"/>
      <c r="K105"/>
      <c r="L105"/>
      <c r="M105"/>
    </row>
    <row r="111" spans="1:13" x14ac:dyDescent="0.2">
      <c r="C111" s="460"/>
      <c r="M111" s="460"/>
    </row>
    <row r="112" spans="1:13" ht="15" x14ac:dyDescent="0.2">
      <c r="C112" s="7"/>
      <c r="M112" s="459"/>
    </row>
    <row r="113" spans="3:13" ht="15" x14ac:dyDescent="0.2">
      <c r="C113" s="7"/>
      <c r="M113" s="459"/>
    </row>
  </sheetData>
  <mergeCells count="12">
    <mergeCell ref="H5:H6"/>
    <mergeCell ref="I5:I6"/>
    <mergeCell ref="B100:E103"/>
    <mergeCell ref="F100:M103"/>
    <mergeCell ref="K5:M5"/>
    <mergeCell ref="B5:B6"/>
    <mergeCell ref="C5:C6"/>
    <mergeCell ref="D5:D6"/>
    <mergeCell ref="E5:E6"/>
    <mergeCell ref="F5:F6"/>
    <mergeCell ref="J5:J6"/>
    <mergeCell ref="G5:G6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8"/>
  <sheetViews>
    <sheetView workbookViewId="0">
      <selection activeCell="E37" sqref="E37"/>
    </sheetView>
  </sheetViews>
  <sheetFormatPr baseColWidth="10" defaultRowHeight="15" x14ac:dyDescent="0.25"/>
  <cols>
    <col min="3" max="3" width="17.140625" customWidth="1"/>
    <col min="7" max="7" width="23" customWidth="1"/>
    <col min="15" max="15" width="16.42578125" customWidth="1"/>
  </cols>
  <sheetData>
    <row r="4" spans="1:16" ht="15.75" thickBot="1" x14ac:dyDescent="0.3"/>
    <row r="5" spans="1:16" x14ac:dyDescent="0.25">
      <c r="B5" s="10"/>
      <c r="C5" s="10"/>
      <c r="D5" s="11"/>
      <c r="E5" s="11"/>
      <c r="L5" s="13"/>
      <c r="M5" s="11"/>
      <c r="O5" s="653" t="s">
        <v>1845</v>
      </c>
      <c r="P5" s="618"/>
    </row>
    <row r="6" spans="1:16" ht="15.75" thickBot="1" x14ac:dyDescent="0.3">
      <c r="B6" s="10"/>
      <c r="C6" s="10"/>
      <c r="D6" s="11"/>
      <c r="E6" s="11"/>
      <c r="L6" s="13"/>
      <c r="M6" s="11"/>
      <c r="O6" s="654">
        <f>I11</f>
        <v>18681.8</v>
      </c>
      <c r="P6" s="618"/>
    </row>
    <row r="7" spans="1:16" x14ac:dyDescent="0.25">
      <c r="B7" s="10"/>
      <c r="C7" s="10"/>
      <c r="D7" s="11"/>
      <c r="E7" s="11"/>
      <c r="L7" s="13"/>
      <c r="M7" s="11"/>
    </row>
    <row r="8" spans="1:16" ht="15.75" thickBot="1" x14ac:dyDescent="0.3">
      <c r="B8" s="10"/>
      <c r="C8" s="10"/>
      <c r="D8" s="11"/>
      <c r="E8" s="11"/>
      <c r="L8" s="13"/>
      <c r="M8" s="11"/>
    </row>
    <row r="9" spans="1:16" ht="16.5" thickTop="1" thickBot="1" x14ac:dyDescent="0.3">
      <c r="B9" s="1103" t="s">
        <v>279</v>
      </c>
      <c r="C9" s="1016" t="s">
        <v>35</v>
      </c>
      <c r="D9" s="1016" t="s">
        <v>6</v>
      </c>
      <c r="E9" s="1016" t="s">
        <v>3</v>
      </c>
      <c r="F9" s="1060" t="s">
        <v>4</v>
      </c>
      <c r="G9" s="1016" t="s">
        <v>7</v>
      </c>
      <c r="H9" s="1016" t="s">
        <v>36</v>
      </c>
      <c r="I9" s="1116" t="s">
        <v>37</v>
      </c>
      <c r="J9" s="1009" t="s">
        <v>311</v>
      </c>
      <c r="K9" s="1025" t="s">
        <v>38</v>
      </c>
      <c r="L9" s="1026"/>
      <c r="M9" s="1026"/>
    </row>
    <row r="10" spans="1:16" ht="26.25" customHeight="1" x14ac:dyDescent="0.25">
      <c r="B10" s="1104"/>
      <c r="C10" s="1017"/>
      <c r="D10" s="1017"/>
      <c r="E10" s="1017"/>
      <c r="F10" s="1061"/>
      <c r="G10" s="1017"/>
      <c r="H10" s="1017"/>
      <c r="I10" s="1117"/>
      <c r="J10" s="1010"/>
      <c r="K10" s="35" t="s">
        <v>11</v>
      </c>
      <c r="L10" s="35" t="s">
        <v>12</v>
      </c>
      <c r="M10" s="36" t="s">
        <v>13</v>
      </c>
    </row>
    <row r="11" spans="1:16" ht="27.75" customHeight="1" x14ac:dyDescent="0.25">
      <c r="A11" s="734"/>
      <c r="B11" s="120" t="s">
        <v>42</v>
      </c>
      <c r="C11" s="74" t="s">
        <v>312</v>
      </c>
      <c r="D11" s="121" t="s">
        <v>63</v>
      </c>
      <c r="E11" s="121" t="s">
        <v>313</v>
      </c>
      <c r="F11" s="121" t="s">
        <v>314</v>
      </c>
      <c r="G11" s="120" t="s">
        <v>315</v>
      </c>
      <c r="H11" s="120" t="s">
        <v>47</v>
      </c>
      <c r="I11" s="122">
        <v>18681.8</v>
      </c>
      <c r="J11" s="120" t="s">
        <v>48</v>
      </c>
      <c r="K11" s="120" t="s">
        <v>119</v>
      </c>
      <c r="L11" s="120"/>
      <c r="M11" s="120"/>
    </row>
    <row r="12" spans="1:16" x14ac:dyDescent="0.25">
      <c r="B12" s="988" t="s">
        <v>22</v>
      </c>
      <c r="C12" s="989"/>
      <c r="D12" s="989"/>
      <c r="E12" s="989"/>
      <c r="F12" s="989"/>
      <c r="G12" s="1013" t="s">
        <v>23</v>
      </c>
      <c r="H12" s="1013"/>
      <c r="I12" s="1013"/>
      <c r="J12" s="1013"/>
      <c r="K12" s="1013"/>
      <c r="L12" s="1013"/>
      <c r="M12" s="1013"/>
    </row>
    <row r="13" spans="1:16" x14ac:dyDescent="0.25">
      <c r="B13" s="991"/>
      <c r="C13" s="992"/>
      <c r="D13" s="992"/>
      <c r="E13" s="992"/>
      <c r="F13" s="992"/>
      <c r="G13" s="1013"/>
      <c r="H13" s="1013"/>
      <c r="I13" s="1013"/>
      <c r="J13" s="1013"/>
      <c r="K13" s="1013"/>
      <c r="L13" s="1013"/>
      <c r="M13" s="1013"/>
    </row>
    <row r="14" spans="1:16" x14ac:dyDescent="0.25">
      <c r="B14" s="991"/>
      <c r="C14" s="992"/>
      <c r="D14" s="992"/>
      <c r="E14" s="992"/>
      <c r="F14" s="992"/>
      <c r="G14" s="1013"/>
      <c r="H14" s="1013"/>
      <c r="I14" s="1013"/>
      <c r="J14" s="1013"/>
      <c r="K14" s="1013"/>
      <c r="L14" s="1013"/>
      <c r="M14" s="1013"/>
    </row>
    <row r="15" spans="1:16" x14ac:dyDescent="0.25">
      <c r="B15" s="994"/>
      <c r="C15" s="995"/>
      <c r="D15" s="995"/>
      <c r="E15" s="995"/>
      <c r="F15" s="995"/>
      <c r="G15" s="1013"/>
      <c r="H15" s="1013"/>
      <c r="I15" s="1013"/>
      <c r="J15" s="1013"/>
      <c r="K15" s="1013"/>
      <c r="L15" s="1013"/>
      <c r="M15" s="1013"/>
    </row>
    <row r="18" spans="2:13" x14ac:dyDescent="0.25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</sheetData>
  <mergeCells count="12">
    <mergeCell ref="B12:F15"/>
    <mergeCell ref="G12:M15"/>
    <mergeCell ref="F9:F10"/>
    <mergeCell ref="G9:G10"/>
    <mergeCell ref="H9:H10"/>
    <mergeCell ref="I9:I10"/>
    <mergeCell ref="J9:J10"/>
    <mergeCell ref="K9:M9"/>
    <mergeCell ref="B9:B10"/>
    <mergeCell ref="C9:C10"/>
    <mergeCell ref="D9:D10"/>
    <mergeCell ref="E9:E10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="110" zoomScaleNormal="110" workbookViewId="0">
      <selection activeCell="P55" sqref="P55"/>
    </sheetView>
  </sheetViews>
  <sheetFormatPr baseColWidth="10" defaultRowHeight="15" x14ac:dyDescent="0.25"/>
  <cols>
    <col min="1" max="1" width="6.7109375" customWidth="1"/>
    <col min="3" max="3" width="30.28515625" customWidth="1"/>
    <col min="4" max="4" width="8.140625" customWidth="1"/>
    <col min="6" max="6" width="13.5703125" customWidth="1"/>
    <col min="7" max="7" width="11.140625" customWidth="1"/>
    <col min="8" max="8" width="14.42578125" customWidth="1"/>
    <col min="9" max="9" width="11.42578125" style="12"/>
    <col min="10" max="10" width="13.140625" customWidth="1"/>
    <col min="11" max="12" width="6.5703125" customWidth="1"/>
    <col min="13" max="13" width="6.42578125" customWidth="1"/>
    <col min="14" max="14" width="11.42578125" style="227"/>
    <col min="16" max="16" width="14.7109375" customWidth="1"/>
  </cols>
  <sheetData>
    <row r="1" spans="2:15" x14ac:dyDescent="0.25">
      <c r="B1" s="11"/>
      <c r="C1" s="10"/>
      <c r="D1" s="11"/>
      <c r="E1" s="11"/>
      <c r="F1" s="11"/>
      <c r="G1" s="11"/>
      <c r="H1" s="11"/>
      <c r="I1" s="254"/>
      <c r="J1" s="11"/>
    </row>
    <row r="2" spans="2:15" x14ac:dyDescent="0.25">
      <c r="B2" s="11"/>
      <c r="C2" s="10"/>
      <c r="D2" s="11"/>
      <c r="E2" s="11"/>
      <c r="F2" s="11"/>
      <c r="G2" s="11"/>
      <c r="H2" s="11"/>
      <c r="I2" s="254"/>
      <c r="J2" s="11"/>
    </row>
    <row r="3" spans="2:15" ht="14.45" customHeight="1" x14ac:dyDescent="0.25">
      <c r="B3" s="11"/>
      <c r="C3" s="10"/>
      <c r="D3" s="11"/>
      <c r="E3" s="11"/>
      <c r="F3" s="11"/>
      <c r="G3" s="11"/>
      <c r="H3" s="11"/>
      <c r="I3" s="254"/>
      <c r="J3" s="11"/>
    </row>
    <row r="4" spans="2:15" ht="72" customHeight="1" thickBot="1" x14ac:dyDescent="0.3">
      <c r="B4" s="11"/>
      <c r="C4" s="10"/>
      <c r="D4" s="11"/>
      <c r="E4" s="11"/>
      <c r="F4" s="11"/>
      <c r="G4" s="11"/>
      <c r="H4" s="11"/>
      <c r="I4" s="254"/>
      <c r="J4" s="11"/>
    </row>
    <row r="5" spans="2:15" s="238" customFormat="1" ht="19.149999999999999" customHeight="1" thickTop="1" thickBot="1" x14ac:dyDescent="0.25">
      <c r="B5" s="1103" t="s">
        <v>135</v>
      </c>
      <c r="C5" s="1128" t="s">
        <v>35</v>
      </c>
      <c r="D5" s="1313" t="s">
        <v>6</v>
      </c>
      <c r="E5" s="1314" t="s">
        <v>3</v>
      </c>
      <c r="F5" s="1116" t="s">
        <v>4</v>
      </c>
      <c r="G5" s="1116" t="s">
        <v>7</v>
      </c>
      <c r="H5" s="1116" t="s">
        <v>36</v>
      </c>
      <c r="I5" s="1309" t="s">
        <v>75</v>
      </c>
      <c r="J5" s="1116" t="s">
        <v>8</v>
      </c>
      <c r="K5" s="1316" t="s">
        <v>38</v>
      </c>
      <c r="L5" s="1317"/>
      <c r="M5" s="1317"/>
      <c r="N5" s="239"/>
      <c r="O5" s="667" t="s">
        <v>1845</v>
      </c>
    </row>
    <row r="6" spans="2:15" s="238" customFormat="1" ht="20.25" customHeight="1" x14ac:dyDescent="0.2">
      <c r="B6" s="1123"/>
      <c r="C6" s="1312"/>
      <c r="D6" s="1313"/>
      <c r="E6" s="1315"/>
      <c r="F6" s="1121"/>
      <c r="G6" s="1117"/>
      <c r="H6" s="1117"/>
      <c r="I6" s="1310"/>
      <c r="J6" s="1121"/>
      <c r="K6" s="216" t="s">
        <v>11</v>
      </c>
      <c r="L6" s="216" t="s">
        <v>12</v>
      </c>
      <c r="M6" s="217" t="s">
        <v>13</v>
      </c>
      <c r="N6" s="239"/>
      <c r="O6" s="961">
        <f>I48</f>
        <v>109711.24</v>
      </c>
    </row>
    <row r="7" spans="2:15" x14ac:dyDescent="0.25">
      <c r="B7" s="131"/>
      <c r="C7" s="504" t="s">
        <v>1660</v>
      </c>
      <c r="D7" s="145"/>
      <c r="E7" s="494"/>
      <c r="F7" s="494"/>
      <c r="G7" s="494"/>
      <c r="H7" s="494"/>
      <c r="I7" s="493"/>
      <c r="J7" s="494"/>
      <c r="K7" s="494"/>
      <c r="L7" s="494"/>
      <c r="M7" s="131"/>
      <c r="N7" s="505"/>
    </row>
    <row r="8" spans="2:15" x14ac:dyDescent="0.25">
      <c r="B8" s="153" t="s">
        <v>42</v>
      </c>
      <c r="C8" s="145" t="s">
        <v>458</v>
      </c>
      <c r="D8" s="80" t="s">
        <v>1674</v>
      </c>
      <c r="E8" s="80" t="s">
        <v>116</v>
      </c>
      <c r="F8" s="80" t="s">
        <v>1673</v>
      </c>
      <c r="G8" s="77" t="s">
        <v>46</v>
      </c>
      <c r="H8" s="81">
        <v>46</v>
      </c>
      <c r="I8" s="82">
        <v>600</v>
      </c>
      <c r="J8" s="77" t="s">
        <v>48</v>
      </c>
      <c r="K8" s="77"/>
      <c r="L8" s="77" t="s">
        <v>21</v>
      </c>
      <c r="M8" s="77"/>
    </row>
    <row r="9" spans="2:15" x14ac:dyDescent="0.25">
      <c r="B9" s="153" t="s">
        <v>42</v>
      </c>
      <c r="C9" s="154" t="s">
        <v>82</v>
      </c>
      <c r="D9" s="80" t="s">
        <v>63</v>
      </c>
      <c r="E9" s="80" t="s">
        <v>103</v>
      </c>
      <c r="F9" s="80" t="s">
        <v>45</v>
      </c>
      <c r="G9" s="77" t="s">
        <v>46</v>
      </c>
      <c r="H9" s="81">
        <v>46</v>
      </c>
      <c r="I9" s="82">
        <v>200</v>
      </c>
      <c r="J9" s="77" t="s">
        <v>48</v>
      </c>
      <c r="K9" s="77"/>
      <c r="L9" s="77" t="s">
        <v>21</v>
      </c>
      <c r="M9" s="77"/>
    </row>
    <row r="10" spans="2:15" x14ac:dyDescent="0.25">
      <c r="B10" s="153" t="s">
        <v>42</v>
      </c>
      <c r="C10" s="145" t="s">
        <v>84</v>
      </c>
      <c r="D10" s="80" t="s">
        <v>63</v>
      </c>
      <c r="E10" s="80" t="s">
        <v>103</v>
      </c>
      <c r="F10" s="80" t="s">
        <v>45</v>
      </c>
      <c r="G10" s="77" t="s">
        <v>46</v>
      </c>
      <c r="H10" s="81">
        <v>46</v>
      </c>
      <c r="I10" s="82">
        <v>500</v>
      </c>
      <c r="J10" s="77" t="s">
        <v>48</v>
      </c>
      <c r="K10" s="77"/>
      <c r="L10" s="77" t="s">
        <v>21</v>
      </c>
      <c r="M10" s="77"/>
    </row>
    <row r="11" spans="2:15" x14ac:dyDescent="0.25">
      <c r="B11" s="153" t="s">
        <v>42</v>
      </c>
      <c r="C11" s="154" t="s">
        <v>258</v>
      </c>
      <c r="D11" s="80" t="s">
        <v>66</v>
      </c>
      <c r="E11" s="80" t="s">
        <v>116</v>
      </c>
      <c r="F11" s="80" t="s">
        <v>45</v>
      </c>
      <c r="G11" s="77" t="s">
        <v>46</v>
      </c>
      <c r="H11" s="81" t="s">
        <v>523</v>
      </c>
      <c r="I11" s="82">
        <v>300</v>
      </c>
      <c r="J11" s="77" t="s">
        <v>48</v>
      </c>
      <c r="K11" s="77"/>
      <c r="L11" s="77"/>
      <c r="M11" s="77" t="s">
        <v>21</v>
      </c>
    </row>
    <row r="12" spans="2:15" x14ac:dyDescent="0.25">
      <c r="B12" s="153" t="s">
        <v>42</v>
      </c>
      <c r="C12" s="154" t="s">
        <v>114</v>
      </c>
      <c r="D12" s="80"/>
      <c r="E12" s="80" t="s">
        <v>102</v>
      </c>
      <c r="F12" s="80" t="s">
        <v>1672</v>
      </c>
      <c r="G12" s="77" t="s">
        <v>46</v>
      </c>
      <c r="H12" s="81">
        <v>47</v>
      </c>
      <c r="I12" s="82">
        <v>850</v>
      </c>
      <c r="J12" s="77" t="s">
        <v>48</v>
      </c>
      <c r="K12" s="77"/>
      <c r="L12" s="77"/>
      <c r="M12" s="77"/>
    </row>
    <row r="13" spans="2:15" x14ac:dyDescent="0.25">
      <c r="B13" s="153" t="s">
        <v>42</v>
      </c>
      <c r="C13" s="154" t="s">
        <v>458</v>
      </c>
      <c r="D13" s="80"/>
      <c r="E13" s="80" t="s">
        <v>313</v>
      </c>
      <c r="F13" s="80" t="s">
        <v>45</v>
      </c>
      <c r="G13" s="77" t="s">
        <v>46</v>
      </c>
      <c r="H13" s="81">
        <v>50</v>
      </c>
      <c r="I13" s="82">
        <v>600</v>
      </c>
      <c r="J13" s="77" t="s">
        <v>48</v>
      </c>
      <c r="K13" s="77"/>
      <c r="L13" s="77"/>
      <c r="M13" s="77"/>
    </row>
    <row r="14" spans="2:15" x14ac:dyDescent="0.25">
      <c r="B14" s="153" t="s">
        <v>42</v>
      </c>
      <c r="C14" s="154" t="s">
        <v>1671</v>
      </c>
      <c r="D14" s="80"/>
      <c r="E14" s="80"/>
      <c r="F14" s="80" t="s">
        <v>45</v>
      </c>
      <c r="G14" s="77" t="s">
        <v>46</v>
      </c>
      <c r="H14" s="81">
        <v>51</v>
      </c>
      <c r="I14" s="82">
        <v>600</v>
      </c>
      <c r="J14" s="77" t="s">
        <v>48</v>
      </c>
      <c r="K14" s="77"/>
      <c r="L14" s="77"/>
      <c r="M14" s="77"/>
    </row>
    <row r="15" spans="2:15" x14ac:dyDescent="0.25">
      <c r="B15" s="153" t="s">
        <v>42</v>
      </c>
      <c r="C15" s="154" t="s">
        <v>86</v>
      </c>
      <c r="D15" s="80"/>
      <c r="E15" s="80" t="s">
        <v>1670</v>
      </c>
      <c r="F15" s="80" t="s">
        <v>45</v>
      </c>
      <c r="G15" s="77" t="s">
        <v>46</v>
      </c>
      <c r="H15" s="81">
        <v>52</v>
      </c>
      <c r="I15" s="82">
        <v>800</v>
      </c>
      <c r="J15" s="77" t="s">
        <v>48</v>
      </c>
      <c r="K15" s="77"/>
      <c r="L15" s="77"/>
      <c r="M15" s="77"/>
    </row>
    <row r="16" spans="2:15" x14ac:dyDescent="0.25">
      <c r="B16" s="153" t="s">
        <v>42</v>
      </c>
      <c r="C16" s="154" t="s">
        <v>82</v>
      </c>
      <c r="D16" s="80"/>
      <c r="E16" s="80" t="s">
        <v>1669</v>
      </c>
      <c r="F16" s="80" t="s">
        <v>45</v>
      </c>
      <c r="G16" s="77" t="s">
        <v>46</v>
      </c>
      <c r="H16" s="81">
        <v>53</v>
      </c>
      <c r="I16" s="82">
        <v>200</v>
      </c>
      <c r="J16" s="77" t="s">
        <v>48</v>
      </c>
      <c r="K16" s="77"/>
      <c r="L16" s="77"/>
      <c r="M16" s="77"/>
    </row>
    <row r="17" spans="2:13" x14ac:dyDescent="0.25">
      <c r="B17" s="153" t="s">
        <v>42</v>
      </c>
      <c r="C17" s="154" t="s">
        <v>1667</v>
      </c>
      <c r="D17" s="80"/>
      <c r="E17" s="80" t="s">
        <v>1668</v>
      </c>
      <c r="F17" s="80" t="s">
        <v>45</v>
      </c>
      <c r="G17" s="77" t="s">
        <v>46</v>
      </c>
      <c r="H17" s="77"/>
      <c r="I17" s="82">
        <v>600</v>
      </c>
      <c r="J17" s="77" t="s">
        <v>48</v>
      </c>
      <c r="K17" s="77"/>
      <c r="L17" s="77"/>
      <c r="M17" s="77"/>
    </row>
    <row r="18" spans="2:13" x14ac:dyDescent="0.25">
      <c r="B18" s="153" t="s">
        <v>42</v>
      </c>
      <c r="C18" s="154" t="s">
        <v>1667</v>
      </c>
      <c r="D18" s="80"/>
      <c r="E18" s="80" t="s">
        <v>1666</v>
      </c>
      <c r="F18" s="80" t="s">
        <v>45</v>
      </c>
      <c r="G18" s="77" t="s">
        <v>46</v>
      </c>
      <c r="H18" s="77"/>
      <c r="I18" s="82">
        <v>600</v>
      </c>
      <c r="J18" s="77" t="s">
        <v>48</v>
      </c>
      <c r="K18" s="77"/>
      <c r="L18" s="77"/>
      <c r="M18" s="77"/>
    </row>
    <row r="19" spans="2:13" x14ac:dyDescent="0.25">
      <c r="B19" s="153" t="s">
        <v>42</v>
      </c>
      <c r="C19" s="154" t="s">
        <v>458</v>
      </c>
      <c r="D19" s="80"/>
      <c r="E19" s="80" t="s">
        <v>116</v>
      </c>
      <c r="F19" s="80" t="s">
        <v>45</v>
      </c>
      <c r="G19" s="77" t="s">
        <v>46</v>
      </c>
      <c r="H19" s="81">
        <v>54</v>
      </c>
      <c r="I19" s="82">
        <v>500</v>
      </c>
      <c r="J19" s="77" t="s">
        <v>48</v>
      </c>
      <c r="K19" s="77"/>
      <c r="L19" s="77"/>
      <c r="M19" s="77"/>
    </row>
    <row r="20" spans="2:13" x14ac:dyDescent="0.25">
      <c r="B20" s="153" t="s">
        <v>42</v>
      </c>
      <c r="C20" s="154" t="s">
        <v>86</v>
      </c>
      <c r="D20" s="80"/>
      <c r="E20" s="80" t="s">
        <v>1665</v>
      </c>
      <c r="F20" s="80" t="s">
        <v>45</v>
      </c>
      <c r="G20" s="77" t="s">
        <v>46</v>
      </c>
      <c r="H20" s="81">
        <v>55</v>
      </c>
      <c r="I20" s="82">
        <v>800</v>
      </c>
      <c r="J20" s="77" t="s">
        <v>48</v>
      </c>
      <c r="K20" s="77"/>
      <c r="L20" s="77"/>
      <c r="M20" s="77"/>
    </row>
    <row r="21" spans="2:13" x14ac:dyDescent="0.25">
      <c r="B21" s="153" t="s">
        <v>78</v>
      </c>
      <c r="C21" s="154" t="s">
        <v>82</v>
      </c>
      <c r="D21" s="80"/>
      <c r="E21" s="80" t="s">
        <v>112</v>
      </c>
      <c r="F21" s="80" t="s">
        <v>45</v>
      </c>
      <c r="G21" s="77" t="s">
        <v>46</v>
      </c>
      <c r="H21" s="81">
        <v>57</v>
      </c>
      <c r="I21" s="82">
        <v>200</v>
      </c>
      <c r="J21" s="77" t="s">
        <v>48</v>
      </c>
      <c r="K21" s="77"/>
      <c r="L21" s="77"/>
      <c r="M21" s="77"/>
    </row>
    <row r="22" spans="2:13" x14ac:dyDescent="0.25">
      <c r="B22" s="153" t="s">
        <v>78</v>
      </c>
      <c r="C22" s="154" t="s">
        <v>484</v>
      </c>
      <c r="D22" s="80"/>
      <c r="E22" s="80"/>
      <c r="F22" s="80" t="s">
        <v>45</v>
      </c>
      <c r="G22" s="77" t="s">
        <v>46</v>
      </c>
      <c r="H22" s="81">
        <v>58</v>
      </c>
      <c r="I22" s="82">
        <v>50</v>
      </c>
      <c r="J22" s="77" t="s">
        <v>48</v>
      </c>
      <c r="K22" s="77"/>
      <c r="L22" s="77"/>
      <c r="M22" s="77"/>
    </row>
    <row r="23" spans="2:13" ht="23.25" x14ac:dyDescent="0.25">
      <c r="B23" s="77"/>
      <c r="C23" s="504" t="s">
        <v>1624</v>
      </c>
      <c r="D23" s="80"/>
      <c r="E23" s="80"/>
      <c r="F23" s="80"/>
      <c r="G23" s="77" t="s">
        <v>46</v>
      </c>
      <c r="H23" s="145"/>
      <c r="I23" s="479"/>
      <c r="J23" s="145"/>
      <c r="K23" s="145"/>
      <c r="L23" s="145"/>
      <c r="M23" s="145"/>
    </row>
    <row r="24" spans="2:13" x14ac:dyDescent="0.25">
      <c r="B24" s="153" t="s">
        <v>42</v>
      </c>
      <c r="C24" s="145" t="s">
        <v>458</v>
      </c>
      <c r="D24" s="80" t="s">
        <v>63</v>
      </c>
      <c r="E24" s="80" t="s">
        <v>80</v>
      </c>
      <c r="F24" s="80" t="s">
        <v>45</v>
      </c>
      <c r="G24" s="77" t="s">
        <v>46</v>
      </c>
      <c r="H24" s="81">
        <v>73</v>
      </c>
      <c r="I24" s="82">
        <v>450</v>
      </c>
      <c r="J24" s="77" t="s">
        <v>48</v>
      </c>
      <c r="K24" s="77"/>
      <c r="L24" s="77"/>
      <c r="M24" s="77" t="s">
        <v>21</v>
      </c>
    </row>
    <row r="25" spans="2:13" x14ac:dyDescent="0.25">
      <c r="B25" s="153" t="s">
        <v>42</v>
      </c>
      <c r="C25" s="145" t="s">
        <v>86</v>
      </c>
      <c r="D25" s="80" t="s">
        <v>63</v>
      </c>
      <c r="E25" s="80" t="s">
        <v>80</v>
      </c>
      <c r="F25" s="80" t="s">
        <v>45</v>
      </c>
      <c r="G25" s="77" t="s">
        <v>46</v>
      </c>
      <c r="H25" s="81">
        <v>73</v>
      </c>
      <c r="I25" s="82">
        <v>800</v>
      </c>
      <c r="J25" s="77" t="s">
        <v>48</v>
      </c>
      <c r="K25" s="77"/>
      <c r="L25" s="77"/>
      <c r="M25" s="77" t="s">
        <v>21</v>
      </c>
    </row>
    <row r="26" spans="2:13" x14ac:dyDescent="0.25">
      <c r="B26" s="153" t="s">
        <v>42</v>
      </c>
      <c r="C26" s="154" t="s">
        <v>82</v>
      </c>
      <c r="D26" s="80" t="s">
        <v>63</v>
      </c>
      <c r="E26" s="80" t="s">
        <v>636</v>
      </c>
      <c r="F26" s="80" t="s">
        <v>45</v>
      </c>
      <c r="G26" s="77" t="s">
        <v>46</v>
      </c>
      <c r="H26" s="81">
        <v>74</v>
      </c>
      <c r="I26" s="82">
        <v>150</v>
      </c>
      <c r="J26" s="77" t="s">
        <v>48</v>
      </c>
      <c r="K26" s="77"/>
      <c r="L26" s="77"/>
      <c r="M26" s="77" t="s">
        <v>21</v>
      </c>
    </row>
    <row r="27" spans="2:13" x14ac:dyDescent="0.25">
      <c r="B27" s="153" t="s">
        <v>42</v>
      </c>
      <c r="C27" s="145" t="s">
        <v>84</v>
      </c>
      <c r="D27" s="80" t="s">
        <v>63</v>
      </c>
      <c r="E27" s="80" t="s">
        <v>636</v>
      </c>
      <c r="F27" s="80" t="s">
        <v>45</v>
      </c>
      <c r="G27" s="77" t="s">
        <v>46</v>
      </c>
      <c r="H27" s="81"/>
      <c r="I27" s="82">
        <v>50</v>
      </c>
      <c r="J27" s="77" t="s">
        <v>48</v>
      </c>
      <c r="K27" s="77"/>
      <c r="L27" s="77"/>
      <c r="M27" s="77" t="s">
        <v>21</v>
      </c>
    </row>
    <row r="28" spans="2:13" x14ac:dyDescent="0.25">
      <c r="B28" s="153" t="s">
        <v>42</v>
      </c>
      <c r="C28" s="154" t="s">
        <v>258</v>
      </c>
      <c r="D28" s="80" t="s">
        <v>66</v>
      </c>
      <c r="E28" s="80" t="s">
        <v>116</v>
      </c>
      <c r="F28" s="80" t="s">
        <v>1664</v>
      </c>
      <c r="G28" s="77" t="s">
        <v>46</v>
      </c>
      <c r="H28" s="81" t="s">
        <v>1663</v>
      </c>
      <c r="I28" s="82">
        <v>1500</v>
      </c>
      <c r="J28" s="77" t="s">
        <v>48</v>
      </c>
      <c r="K28" s="77"/>
      <c r="L28" s="77"/>
      <c r="M28" s="77" t="s">
        <v>21</v>
      </c>
    </row>
    <row r="29" spans="2:13" x14ac:dyDescent="0.25">
      <c r="B29" s="153" t="s">
        <v>42</v>
      </c>
      <c r="C29" s="154" t="s">
        <v>82</v>
      </c>
      <c r="D29" s="80"/>
      <c r="E29" s="80" t="s">
        <v>636</v>
      </c>
      <c r="F29" s="80" t="s">
        <v>45</v>
      </c>
      <c r="G29" s="77" t="s">
        <v>46</v>
      </c>
      <c r="H29" s="81" t="s">
        <v>1662</v>
      </c>
      <c r="I29" s="82">
        <v>0</v>
      </c>
      <c r="J29" s="77" t="s">
        <v>48</v>
      </c>
      <c r="K29" s="77"/>
      <c r="L29" s="77"/>
      <c r="M29" s="77"/>
    </row>
    <row r="30" spans="2:13" x14ac:dyDescent="0.25">
      <c r="B30" s="153" t="s">
        <v>42</v>
      </c>
      <c r="C30" s="154" t="s">
        <v>509</v>
      </c>
      <c r="D30" s="80"/>
      <c r="E30" s="80" t="s">
        <v>80</v>
      </c>
      <c r="F30" s="80" t="s">
        <v>45</v>
      </c>
      <c r="G30" s="77" t="s">
        <v>46</v>
      </c>
      <c r="H30" s="81">
        <v>76</v>
      </c>
      <c r="I30" s="82">
        <v>450</v>
      </c>
      <c r="J30" s="77" t="s">
        <v>48</v>
      </c>
      <c r="K30" s="77"/>
      <c r="L30" s="77"/>
      <c r="M30" s="77"/>
    </row>
    <row r="31" spans="2:13" x14ac:dyDescent="0.25">
      <c r="B31" s="153" t="s">
        <v>78</v>
      </c>
      <c r="C31" s="154" t="s">
        <v>86</v>
      </c>
      <c r="D31" s="80"/>
      <c r="E31" s="80" t="s">
        <v>80</v>
      </c>
      <c r="F31" s="80" t="s">
        <v>45</v>
      </c>
      <c r="G31" s="77" t="s">
        <v>46</v>
      </c>
      <c r="H31" s="81">
        <v>76</v>
      </c>
      <c r="I31" s="82">
        <v>800</v>
      </c>
      <c r="J31" s="77" t="s">
        <v>48</v>
      </c>
      <c r="K31" s="77"/>
      <c r="L31" s="77"/>
      <c r="M31" s="77"/>
    </row>
    <row r="32" spans="2:13" x14ac:dyDescent="0.25">
      <c r="B32" s="153" t="s">
        <v>42</v>
      </c>
      <c r="C32" s="154" t="s">
        <v>84</v>
      </c>
      <c r="D32" s="80"/>
      <c r="E32" s="80" t="s">
        <v>636</v>
      </c>
      <c r="F32" s="80" t="s">
        <v>45</v>
      </c>
      <c r="G32" s="77" t="s">
        <v>46</v>
      </c>
      <c r="H32" s="81">
        <v>76</v>
      </c>
      <c r="I32" s="82">
        <v>50</v>
      </c>
      <c r="J32" s="77" t="s">
        <v>48</v>
      </c>
      <c r="K32" s="77"/>
      <c r="L32" s="77"/>
      <c r="M32" s="77"/>
    </row>
    <row r="33" spans="1:14" x14ac:dyDescent="0.25">
      <c r="B33" s="77"/>
      <c r="C33" s="504" t="s">
        <v>1645</v>
      </c>
      <c r="D33" s="80"/>
      <c r="E33" s="80"/>
      <c r="F33" s="80"/>
      <c r="G33" s="77" t="s">
        <v>46</v>
      </c>
      <c r="H33" s="145"/>
      <c r="I33" s="479"/>
      <c r="J33" s="77"/>
      <c r="K33" s="145"/>
      <c r="L33" s="145"/>
      <c r="M33" s="145"/>
    </row>
    <row r="34" spans="1:14" x14ac:dyDescent="0.25">
      <c r="B34" s="153" t="s">
        <v>42</v>
      </c>
      <c r="C34" s="145" t="s">
        <v>458</v>
      </c>
      <c r="D34" s="80" t="s">
        <v>63</v>
      </c>
      <c r="E34" s="80" t="s">
        <v>262</v>
      </c>
      <c r="F34" s="80" t="s">
        <v>45</v>
      </c>
      <c r="G34" s="77" t="s">
        <v>46</v>
      </c>
      <c r="H34" s="77"/>
      <c r="I34" s="82">
        <v>400</v>
      </c>
      <c r="J34" s="77" t="s">
        <v>48</v>
      </c>
      <c r="K34" s="77"/>
      <c r="L34" s="77"/>
      <c r="M34" s="77" t="s">
        <v>21</v>
      </c>
    </row>
    <row r="35" spans="1:14" x14ac:dyDescent="0.25">
      <c r="B35" s="153" t="s">
        <v>42</v>
      </c>
      <c r="C35" s="145" t="s">
        <v>86</v>
      </c>
      <c r="D35" s="80" t="s">
        <v>63</v>
      </c>
      <c r="E35" s="80" t="s">
        <v>1661</v>
      </c>
      <c r="F35" s="80" t="s">
        <v>45</v>
      </c>
      <c r="G35" s="77" t="s">
        <v>46</v>
      </c>
      <c r="H35" s="81" t="s">
        <v>303</v>
      </c>
      <c r="I35" s="82">
        <v>800</v>
      </c>
      <c r="J35" s="77" t="s">
        <v>48</v>
      </c>
      <c r="K35" s="77"/>
      <c r="L35" s="77"/>
      <c r="M35" s="77" t="s">
        <v>21</v>
      </c>
    </row>
    <row r="36" spans="1:14" x14ac:dyDescent="0.25">
      <c r="B36" s="153" t="s">
        <v>42</v>
      </c>
      <c r="C36" s="154" t="s">
        <v>82</v>
      </c>
      <c r="D36" s="80" t="s">
        <v>63</v>
      </c>
      <c r="E36" s="80" t="s">
        <v>80</v>
      </c>
      <c r="F36" s="80" t="s">
        <v>45</v>
      </c>
      <c r="G36" s="77" t="s">
        <v>46</v>
      </c>
      <c r="H36" s="81" t="s">
        <v>303</v>
      </c>
      <c r="I36" s="82">
        <v>200</v>
      </c>
      <c r="J36" s="77" t="s">
        <v>48</v>
      </c>
      <c r="K36" s="77"/>
      <c r="L36" s="77"/>
      <c r="M36" s="77" t="s">
        <v>21</v>
      </c>
    </row>
    <row r="37" spans="1:14" x14ac:dyDescent="0.25">
      <c r="B37" s="153" t="s">
        <v>42</v>
      </c>
      <c r="C37" s="145" t="s">
        <v>84</v>
      </c>
      <c r="D37" s="80" t="s">
        <v>63</v>
      </c>
      <c r="E37" s="80" t="s">
        <v>80</v>
      </c>
      <c r="F37" s="80" t="s">
        <v>45</v>
      </c>
      <c r="G37" s="77" t="s">
        <v>46</v>
      </c>
      <c r="H37" s="81" t="s">
        <v>303</v>
      </c>
      <c r="I37" s="82">
        <v>50</v>
      </c>
      <c r="J37" s="77" t="s">
        <v>48</v>
      </c>
      <c r="K37" s="77"/>
      <c r="L37" s="77"/>
      <c r="M37" s="77" t="s">
        <v>21</v>
      </c>
    </row>
    <row r="38" spans="1:14" x14ac:dyDescent="0.25">
      <c r="B38" s="153" t="s">
        <v>42</v>
      </c>
      <c r="C38" s="154" t="s">
        <v>258</v>
      </c>
      <c r="D38" s="80" t="s">
        <v>66</v>
      </c>
      <c r="E38" s="80"/>
      <c r="F38" s="80" t="s">
        <v>45</v>
      </c>
      <c r="G38" s="77" t="s">
        <v>46</v>
      </c>
      <c r="H38" s="81" t="s">
        <v>735</v>
      </c>
      <c r="I38" s="82">
        <v>350</v>
      </c>
      <c r="J38" s="77" t="s">
        <v>48</v>
      </c>
      <c r="K38" s="77"/>
      <c r="L38" s="77"/>
      <c r="M38" s="77" t="s">
        <v>21</v>
      </c>
    </row>
    <row r="39" spans="1:14" x14ac:dyDescent="0.25">
      <c r="B39" s="153" t="s">
        <v>42</v>
      </c>
      <c r="C39" s="154" t="s">
        <v>458</v>
      </c>
      <c r="D39" s="155" t="s">
        <v>63</v>
      </c>
      <c r="E39" s="155" t="s">
        <v>116</v>
      </c>
      <c r="F39" s="80" t="s">
        <v>45</v>
      </c>
      <c r="G39" s="77" t="s">
        <v>46</v>
      </c>
      <c r="H39" s="81">
        <v>23</v>
      </c>
      <c r="I39" s="82">
        <v>450</v>
      </c>
      <c r="J39" s="77" t="s">
        <v>48</v>
      </c>
      <c r="K39" s="145"/>
      <c r="L39" s="145"/>
      <c r="M39" s="145"/>
    </row>
    <row r="40" spans="1:14" s="502" customFormat="1" ht="11.25" x14ac:dyDescent="0.2">
      <c r="A40" s="501"/>
      <c r="B40" s="77" t="s">
        <v>49</v>
      </c>
      <c r="C40" s="80" t="s">
        <v>82</v>
      </c>
      <c r="D40" s="80" t="s">
        <v>63</v>
      </c>
      <c r="E40" s="80" t="s">
        <v>116</v>
      </c>
      <c r="F40" s="80" t="s">
        <v>45</v>
      </c>
      <c r="G40" s="77" t="s">
        <v>46</v>
      </c>
      <c r="H40" s="81">
        <v>23</v>
      </c>
      <c r="I40" s="82">
        <v>200</v>
      </c>
      <c r="J40" s="77" t="s">
        <v>48</v>
      </c>
      <c r="K40" s="77"/>
      <c r="L40" s="77"/>
      <c r="M40" s="77"/>
      <c r="N40" s="503"/>
    </row>
    <row r="41" spans="1:14" s="502" customFormat="1" ht="12" thickBot="1" x14ac:dyDescent="0.25">
      <c r="A41" s="501"/>
      <c r="B41" s="77" t="s">
        <v>78</v>
      </c>
      <c r="C41" s="80" t="s">
        <v>86</v>
      </c>
      <c r="D41" s="80" t="s">
        <v>63</v>
      </c>
      <c r="E41" s="80" t="s">
        <v>1088</v>
      </c>
      <c r="F41" s="80" t="s">
        <v>45</v>
      </c>
      <c r="G41" s="77" t="s">
        <v>46</v>
      </c>
      <c r="H41" s="81">
        <v>24</v>
      </c>
      <c r="I41" s="246">
        <v>800</v>
      </c>
      <c r="J41" s="77" t="s">
        <v>48</v>
      </c>
      <c r="K41" s="77"/>
      <c r="L41" s="77"/>
      <c r="M41" s="77"/>
      <c r="N41" s="503"/>
    </row>
    <row r="42" spans="1:14" s="502" customFormat="1" ht="15.75" thickTop="1" x14ac:dyDescent="0.25">
      <c r="A42" s="501"/>
      <c r="B42" s="77"/>
      <c r="C42" s="709" t="s">
        <v>1901</v>
      </c>
      <c r="D42" s="80"/>
      <c r="E42" s="80"/>
      <c r="F42" s="80"/>
      <c r="G42" s="77"/>
      <c r="H42" s="609"/>
      <c r="I42" s="159"/>
      <c r="J42" s="215"/>
      <c r="K42" s="77"/>
      <c r="L42" s="77"/>
      <c r="M42" s="77"/>
      <c r="N42" s="503"/>
    </row>
    <row r="43" spans="1:14" s="502" customFormat="1" x14ac:dyDescent="0.25">
      <c r="A43" s="501"/>
      <c r="B43" s="77" t="s">
        <v>42</v>
      </c>
      <c r="C43" s="68" t="s">
        <v>2024</v>
      </c>
      <c r="D43" s="80" t="s">
        <v>63</v>
      </c>
      <c r="E43" s="80" t="s">
        <v>80</v>
      </c>
      <c r="F43" s="80" t="s">
        <v>1902</v>
      </c>
      <c r="G43" s="77" t="s">
        <v>1903</v>
      </c>
      <c r="H43" s="609" t="s">
        <v>119</v>
      </c>
      <c r="I43" s="708">
        <v>18338.439999999999</v>
      </c>
      <c r="J43" s="77" t="s">
        <v>48</v>
      </c>
      <c r="K43" s="77" t="s">
        <v>21</v>
      </c>
      <c r="L43" s="77"/>
      <c r="M43" s="77"/>
      <c r="N43" s="503"/>
    </row>
    <row r="44" spans="1:14" s="502" customFormat="1" hidden="1" x14ac:dyDescent="0.25">
      <c r="A44" s="501"/>
      <c r="B44" s="77"/>
      <c r="C44" s="68"/>
      <c r="D44" s="80"/>
      <c r="E44" s="80"/>
      <c r="F44" s="80"/>
      <c r="G44" s="77"/>
      <c r="H44" s="1344"/>
      <c r="I44" s="813">
        <v>33238.44</v>
      </c>
      <c r="J44" s="554"/>
      <c r="K44" s="77"/>
      <c r="L44" s="77"/>
      <c r="M44" s="77"/>
      <c r="N44" s="503"/>
    </row>
    <row r="45" spans="1:14" s="502" customFormat="1" x14ac:dyDescent="0.25">
      <c r="A45" s="501"/>
      <c r="B45" s="77" t="s">
        <v>42</v>
      </c>
      <c r="C45" s="68" t="s">
        <v>312</v>
      </c>
      <c r="D45" s="80" t="s">
        <v>63</v>
      </c>
      <c r="E45" s="80" t="s">
        <v>80</v>
      </c>
      <c r="F45" s="80" t="s">
        <v>2131</v>
      </c>
      <c r="G45" s="77" t="s">
        <v>2132</v>
      </c>
      <c r="H45" s="22" t="s">
        <v>119</v>
      </c>
      <c r="I45" s="1347">
        <v>14530.16</v>
      </c>
      <c r="J45" s="21" t="s">
        <v>48</v>
      </c>
      <c r="K45" s="77"/>
      <c r="L45" s="77"/>
      <c r="M45" s="77"/>
      <c r="N45" s="503"/>
    </row>
    <row r="46" spans="1:14" s="502" customFormat="1" x14ac:dyDescent="0.25">
      <c r="A46" s="501"/>
      <c r="B46" s="77" t="s">
        <v>42</v>
      </c>
      <c r="C46" s="68" t="s">
        <v>114</v>
      </c>
      <c r="D46" s="84" t="s">
        <v>63</v>
      </c>
      <c r="E46" s="80" t="s">
        <v>408</v>
      </c>
      <c r="F46" s="80" t="s">
        <v>906</v>
      </c>
      <c r="G46" s="77" t="s">
        <v>2133</v>
      </c>
      <c r="H46" s="22" t="s">
        <v>119</v>
      </c>
      <c r="I46" s="1348">
        <v>13740.2</v>
      </c>
      <c r="J46" s="21" t="s">
        <v>48</v>
      </c>
      <c r="K46" s="77"/>
      <c r="L46" s="77"/>
      <c r="M46" s="77"/>
      <c r="N46" s="503"/>
    </row>
    <row r="47" spans="1:14" s="502" customFormat="1" x14ac:dyDescent="0.25">
      <c r="A47" s="501"/>
      <c r="B47" s="77" t="s">
        <v>42</v>
      </c>
      <c r="C47" s="68" t="s">
        <v>828</v>
      </c>
      <c r="D47" s="80" t="s">
        <v>63</v>
      </c>
      <c r="E47" s="80" t="s">
        <v>116</v>
      </c>
      <c r="F47" s="80" t="s">
        <v>2063</v>
      </c>
      <c r="G47" s="77" t="s">
        <v>2134</v>
      </c>
      <c r="H47" s="22" t="s">
        <v>119</v>
      </c>
      <c r="I47" s="1347">
        <v>14964</v>
      </c>
      <c r="J47" s="21" t="s">
        <v>48</v>
      </c>
      <c r="K47" s="77"/>
      <c r="L47" s="77"/>
      <c r="M47" s="77"/>
      <c r="N47" s="503"/>
    </row>
    <row r="48" spans="1:14" s="502" customFormat="1" x14ac:dyDescent="0.25">
      <c r="A48" s="501"/>
      <c r="B48" s="77"/>
      <c r="C48" s="68"/>
      <c r="D48" s="80"/>
      <c r="E48" s="80"/>
      <c r="F48" s="80"/>
      <c r="G48" s="77"/>
      <c r="H48" s="1345"/>
      <c r="I48" s="910">
        <f>SUM(I8:I47)</f>
        <v>109711.24</v>
      </c>
      <c r="J48" s="1346"/>
      <c r="K48" s="77"/>
      <c r="L48" s="77"/>
      <c r="M48" s="77"/>
      <c r="N48" s="503"/>
    </row>
    <row r="49" spans="2:13" x14ac:dyDescent="0.25">
      <c r="B49" s="1068" t="s">
        <v>73</v>
      </c>
      <c r="C49" s="1068"/>
      <c r="D49" s="1068"/>
      <c r="E49" s="1068"/>
      <c r="F49" s="1070" t="s">
        <v>23</v>
      </c>
      <c r="G49" s="1070"/>
      <c r="H49" s="1070"/>
      <c r="I49" s="1311"/>
      <c r="J49" s="1070"/>
      <c r="K49" s="1070"/>
      <c r="L49" s="1070"/>
      <c r="M49" s="1070"/>
    </row>
    <row r="50" spans="2:13" x14ac:dyDescent="0.25">
      <c r="B50" s="1068"/>
      <c r="C50" s="1068"/>
      <c r="D50" s="1068"/>
      <c r="E50" s="1068"/>
      <c r="F50" s="1070"/>
      <c r="G50" s="1070"/>
      <c r="H50" s="1070"/>
      <c r="I50" s="1070"/>
      <c r="J50" s="1070"/>
      <c r="K50" s="1070"/>
      <c r="L50" s="1070"/>
      <c r="M50" s="1070"/>
    </row>
    <row r="51" spans="2:13" x14ac:dyDescent="0.25">
      <c r="B51" s="1068"/>
      <c r="C51" s="1068"/>
      <c r="D51" s="1068"/>
      <c r="E51" s="1068"/>
      <c r="F51" s="1070"/>
      <c r="G51" s="1070"/>
      <c r="H51" s="1070"/>
      <c r="I51" s="1070"/>
      <c r="J51" s="1070"/>
      <c r="K51" s="1070"/>
      <c r="L51" s="1070"/>
      <c r="M51" s="1070"/>
    </row>
    <row r="52" spans="2:13" x14ac:dyDescent="0.25">
      <c r="B52" s="1068"/>
      <c r="C52" s="1068"/>
      <c r="D52" s="1068"/>
      <c r="E52" s="1068"/>
      <c r="F52" s="1070"/>
      <c r="G52" s="1070"/>
      <c r="H52" s="1070"/>
      <c r="I52" s="1070"/>
      <c r="J52" s="1070"/>
      <c r="K52" s="1070"/>
      <c r="L52" s="1070"/>
      <c r="M52" s="1070"/>
    </row>
    <row r="53" spans="2:13" x14ac:dyDescent="0.25">
      <c r="M53" s="459"/>
    </row>
    <row r="54" spans="2:13" x14ac:dyDescent="0.25">
      <c r="M54" s="459"/>
    </row>
  </sheetData>
  <mergeCells count="12">
    <mergeCell ref="H5:H6"/>
    <mergeCell ref="I5:I6"/>
    <mergeCell ref="B49:E52"/>
    <mergeCell ref="F49:M52"/>
    <mergeCell ref="B5:B6"/>
    <mergeCell ref="C5:C6"/>
    <mergeCell ref="D5:D6"/>
    <mergeCell ref="E5:E6"/>
    <mergeCell ref="F5:F6"/>
    <mergeCell ref="J5:J6"/>
    <mergeCell ref="K5:M5"/>
    <mergeCell ref="G5:G6"/>
  </mergeCells>
  <pageMargins left="0.7" right="0.7" top="0.75" bottom="0.75" header="0.3" footer="0.3"/>
  <pageSetup paperSize="5" orientation="landscape" r:id="rId1"/>
  <headerFooter>
    <oddFooter>Página &amp;P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R62"/>
  <sheetViews>
    <sheetView zoomScale="86" zoomScaleNormal="86" workbookViewId="0">
      <selection activeCell="Q23" sqref="Q23"/>
    </sheetView>
  </sheetViews>
  <sheetFormatPr baseColWidth="10" defaultRowHeight="15" x14ac:dyDescent="0.25"/>
  <cols>
    <col min="1" max="1" width="7.28515625" customWidth="1"/>
    <col min="2" max="2" width="13.140625" customWidth="1"/>
    <col min="3" max="3" width="19.7109375" customWidth="1"/>
    <col min="4" max="4" width="15.85546875" customWidth="1"/>
    <col min="5" max="5" width="10.42578125" customWidth="1"/>
    <col min="6" max="6" width="9.5703125" customWidth="1"/>
    <col min="7" max="7" width="13.140625" customWidth="1"/>
    <col min="8" max="8" width="16.28515625" customWidth="1"/>
    <col min="9" max="9" width="18.85546875" customWidth="1"/>
    <col min="10" max="10" width="14.140625" customWidth="1"/>
    <col min="11" max="11" width="4" hidden="1" customWidth="1"/>
    <col min="12" max="12" width="11" customWidth="1"/>
    <col min="13" max="13" width="15" customWidth="1"/>
    <col min="14" max="14" width="6.140625" customWidth="1"/>
    <col min="15" max="15" width="6.7109375" customWidth="1"/>
    <col min="16" max="16" width="8.42578125" customWidth="1"/>
    <col min="18" max="18" width="15.5703125" bestFit="1" customWidth="1"/>
  </cols>
  <sheetData>
    <row r="5" spans="2:18" x14ac:dyDescent="0.25">
      <c r="L5" s="576"/>
    </row>
    <row r="6" spans="2:18" x14ac:dyDescent="0.25">
      <c r="L6" s="576"/>
    </row>
    <row r="7" spans="2:18" x14ac:dyDescent="0.25">
      <c r="L7" s="576"/>
    </row>
    <row r="8" spans="2:18" x14ac:dyDescent="0.25">
      <c r="L8" s="576"/>
    </row>
    <row r="9" spans="2:18" s="291" customFormat="1" ht="15.75" customHeight="1" x14ac:dyDescent="0.25">
      <c r="B9"/>
      <c r="C9"/>
      <c r="D9"/>
      <c r="E9"/>
      <c r="F9"/>
      <c r="G9"/>
      <c r="H9"/>
      <c r="I9"/>
      <c r="J9"/>
      <c r="K9"/>
      <c r="L9" s="576"/>
      <c r="M9"/>
      <c r="N9"/>
      <c r="O9"/>
      <c r="P9"/>
      <c r="Q9"/>
    </row>
    <row r="10" spans="2:18" s="291" customFormat="1" ht="18" customHeight="1" x14ac:dyDescent="0.25">
      <c r="B10"/>
      <c r="C10"/>
      <c r="D10"/>
      <c r="E10"/>
      <c r="F10"/>
      <c r="G10"/>
      <c r="H10"/>
      <c r="I10"/>
      <c r="J10"/>
      <c r="K10"/>
      <c r="L10" s="576"/>
      <c r="M10"/>
      <c r="N10"/>
      <c r="O10"/>
      <c r="P10"/>
      <c r="Q10"/>
    </row>
    <row r="11" spans="2:18" s="235" customFormat="1" x14ac:dyDescent="0.25">
      <c r="B11"/>
      <c r="C11"/>
      <c r="D11"/>
      <c r="E11"/>
      <c r="F11"/>
      <c r="G11"/>
      <c r="H11"/>
      <c r="I11"/>
      <c r="J11"/>
      <c r="K11"/>
      <c r="L11" s="576"/>
      <c r="M11"/>
      <c r="N11"/>
      <c r="O11"/>
      <c r="P11"/>
      <c r="Q11"/>
    </row>
    <row r="12" spans="2:18" s="235" customFormat="1" ht="15.75" customHeight="1" thickBot="1" x14ac:dyDescent="0.3">
      <c r="B12" s="1332" t="s">
        <v>279</v>
      </c>
      <c r="C12" s="1329" t="s">
        <v>1</v>
      </c>
      <c r="D12" s="1215" t="s">
        <v>2</v>
      </c>
      <c r="E12" s="1226" t="s">
        <v>3</v>
      </c>
      <c r="F12" s="1212" t="s">
        <v>4</v>
      </c>
      <c r="G12" s="1212" t="s">
        <v>5</v>
      </c>
      <c r="H12" s="1224" t="s">
        <v>6</v>
      </c>
      <c r="I12" s="1226" t="s">
        <v>7</v>
      </c>
      <c r="J12" s="1332" t="s">
        <v>36</v>
      </c>
      <c r="K12" s="1333"/>
      <c r="L12" s="1336" t="s">
        <v>8</v>
      </c>
      <c r="M12" s="1329" t="s">
        <v>9</v>
      </c>
      <c r="N12" s="1219" t="s">
        <v>10</v>
      </c>
      <c r="O12" s="1220"/>
      <c r="P12" s="1221"/>
      <c r="Q12" s="291"/>
      <c r="R12" s="558">
        <f>M45+M62</f>
        <v>2018547.46</v>
      </c>
    </row>
    <row r="13" spans="2:18" s="235" customFormat="1" x14ac:dyDescent="0.25">
      <c r="B13" s="1338"/>
      <c r="C13" s="1330"/>
      <c r="D13" s="1216"/>
      <c r="E13" s="1227"/>
      <c r="F13" s="1213"/>
      <c r="G13" s="1213"/>
      <c r="H13" s="1225"/>
      <c r="I13" s="1331"/>
      <c r="J13" s="1334"/>
      <c r="K13" s="1335"/>
      <c r="L13" s="1337"/>
      <c r="M13" s="1330"/>
      <c r="N13" s="294" t="s">
        <v>11</v>
      </c>
      <c r="O13" s="293" t="s">
        <v>12</v>
      </c>
      <c r="P13" s="292" t="s">
        <v>13</v>
      </c>
      <c r="Q13" s="291"/>
    </row>
    <row r="14" spans="2:18" s="235" customFormat="1" x14ac:dyDescent="0.25">
      <c r="B14" s="335" t="s">
        <v>1795</v>
      </c>
      <c r="C14" s="523" t="s">
        <v>970</v>
      </c>
      <c r="D14" s="335" t="s">
        <v>1718</v>
      </c>
      <c r="E14" s="327" t="s">
        <v>1780</v>
      </c>
      <c r="F14" s="286">
        <v>2013</v>
      </c>
      <c r="G14" s="335" t="s">
        <v>1779</v>
      </c>
      <c r="H14" s="286" t="s">
        <v>334</v>
      </c>
      <c r="I14" s="286" t="s">
        <v>1794</v>
      </c>
      <c r="J14" s="358"/>
      <c r="K14" s="678"/>
      <c r="L14" s="327" t="s">
        <v>48</v>
      </c>
      <c r="M14" s="679">
        <v>0</v>
      </c>
      <c r="N14" s="577"/>
      <c r="O14" s="577"/>
      <c r="P14" s="577" t="s">
        <v>21</v>
      </c>
    </row>
    <row r="15" spans="2:18" s="235" customFormat="1" x14ac:dyDescent="0.25">
      <c r="B15" s="523" t="s">
        <v>1793</v>
      </c>
      <c r="C15" s="523" t="s">
        <v>970</v>
      </c>
      <c r="D15" s="523" t="s">
        <v>1718</v>
      </c>
      <c r="E15" s="525" t="s">
        <v>1780</v>
      </c>
      <c r="F15" s="525">
        <v>2013</v>
      </c>
      <c r="G15" s="523" t="s">
        <v>1779</v>
      </c>
      <c r="H15" s="525" t="s">
        <v>334</v>
      </c>
      <c r="I15" s="525" t="s">
        <v>1792</v>
      </c>
      <c r="J15" s="358"/>
      <c r="K15" s="680"/>
      <c r="L15" s="525" t="s">
        <v>48</v>
      </c>
      <c r="M15" s="681">
        <v>0</v>
      </c>
      <c r="N15" s="524"/>
      <c r="O15" s="524"/>
      <c r="P15" s="524" t="s">
        <v>21</v>
      </c>
    </row>
    <row r="16" spans="2:18" s="235" customFormat="1" x14ac:dyDescent="0.25">
      <c r="B16" s="335" t="s">
        <v>1791</v>
      </c>
      <c r="C16" s="523" t="s">
        <v>970</v>
      </c>
      <c r="D16" s="335" t="s">
        <v>1718</v>
      </c>
      <c r="E16" s="327" t="s">
        <v>1780</v>
      </c>
      <c r="F16" s="286">
        <v>2013</v>
      </c>
      <c r="G16" s="335" t="s">
        <v>1779</v>
      </c>
      <c r="H16" s="286" t="s">
        <v>334</v>
      </c>
      <c r="I16" s="286" t="s">
        <v>1790</v>
      </c>
      <c r="J16" s="358"/>
      <c r="K16" s="678"/>
      <c r="L16" s="327" t="s">
        <v>1933</v>
      </c>
      <c r="M16" s="679">
        <v>0</v>
      </c>
      <c r="N16" s="577"/>
      <c r="O16" s="577"/>
      <c r="P16" s="577"/>
    </row>
    <row r="17" spans="2:16" s="235" customFormat="1" x14ac:dyDescent="0.25">
      <c r="B17" s="335" t="s">
        <v>1789</v>
      </c>
      <c r="C17" s="523" t="s">
        <v>970</v>
      </c>
      <c r="D17" s="335" t="s">
        <v>1718</v>
      </c>
      <c r="E17" s="327" t="s">
        <v>1780</v>
      </c>
      <c r="F17" s="124">
        <v>2013</v>
      </c>
      <c r="G17" s="521" t="s">
        <v>1779</v>
      </c>
      <c r="H17" s="327" t="s">
        <v>334</v>
      </c>
      <c r="I17" s="327" t="s">
        <v>1788</v>
      </c>
      <c r="J17" s="358"/>
      <c r="K17" s="682"/>
      <c r="L17" s="525" t="s">
        <v>48</v>
      </c>
      <c r="M17" s="126">
        <v>0</v>
      </c>
      <c r="N17" s="577"/>
      <c r="O17" s="577"/>
      <c r="P17" s="577" t="s">
        <v>21</v>
      </c>
    </row>
    <row r="18" spans="2:16" s="235" customFormat="1" x14ac:dyDescent="0.25">
      <c r="B18" s="335" t="s">
        <v>1787</v>
      </c>
      <c r="C18" s="523" t="s">
        <v>970</v>
      </c>
      <c r="D18" s="335" t="s">
        <v>1718</v>
      </c>
      <c r="E18" s="327" t="s">
        <v>1780</v>
      </c>
      <c r="F18" s="327">
        <v>2013</v>
      </c>
      <c r="G18" s="335" t="s">
        <v>1779</v>
      </c>
      <c r="H18" s="327" t="s">
        <v>334</v>
      </c>
      <c r="I18" s="327" t="s">
        <v>1786</v>
      </c>
      <c r="J18" s="358"/>
      <c r="K18" s="682"/>
      <c r="L18" s="327" t="s">
        <v>48</v>
      </c>
      <c r="M18" s="679">
        <v>0</v>
      </c>
      <c r="N18" s="577"/>
      <c r="O18" s="577"/>
      <c r="P18" s="577" t="s">
        <v>21</v>
      </c>
    </row>
    <row r="19" spans="2:16" s="235" customFormat="1" x14ac:dyDescent="0.25">
      <c r="B19" s="335" t="s">
        <v>1785</v>
      </c>
      <c r="C19" s="523" t="s">
        <v>970</v>
      </c>
      <c r="D19" s="335" t="s">
        <v>1718</v>
      </c>
      <c r="E19" s="327" t="s">
        <v>1780</v>
      </c>
      <c r="F19" s="327">
        <v>2013</v>
      </c>
      <c r="G19" s="335" t="s">
        <v>1779</v>
      </c>
      <c r="H19" s="327" t="s">
        <v>334</v>
      </c>
      <c r="I19" s="327" t="s">
        <v>1784</v>
      </c>
      <c r="J19" s="358"/>
      <c r="K19" s="682"/>
      <c r="L19" s="525" t="s">
        <v>1933</v>
      </c>
      <c r="M19" s="679">
        <v>0</v>
      </c>
      <c r="N19" s="577"/>
      <c r="O19" s="577"/>
      <c r="P19" s="577"/>
    </row>
    <row r="20" spans="2:16" s="235" customFormat="1" ht="15" customHeight="1" x14ac:dyDescent="0.25">
      <c r="B20" s="335" t="s">
        <v>1783</v>
      </c>
      <c r="C20" s="523" t="s">
        <v>970</v>
      </c>
      <c r="D20" s="335" t="s">
        <v>1718</v>
      </c>
      <c r="E20" s="327" t="s">
        <v>1780</v>
      </c>
      <c r="F20" s="327">
        <v>2013</v>
      </c>
      <c r="G20" s="335" t="s">
        <v>1779</v>
      </c>
      <c r="H20" s="327" t="s">
        <v>334</v>
      </c>
      <c r="I20" s="327" t="s">
        <v>1782</v>
      </c>
      <c r="J20" s="358"/>
      <c r="K20" s="682"/>
      <c r="L20" s="327" t="s">
        <v>1933</v>
      </c>
      <c r="M20" s="679">
        <v>0</v>
      </c>
      <c r="N20" s="577"/>
      <c r="O20" s="577"/>
      <c r="P20" s="577"/>
    </row>
    <row r="21" spans="2:16" s="235" customFormat="1" x14ac:dyDescent="0.25">
      <c r="B21" s="335" t="s">
        <v>1781</v>
      </c>
      <c r="C21" s="523" t="s">
        <v>970</v>
      </c>
      <c r="D21" s="335" t="s">
        <v>1718</v>
      </c>
      <c r="E21" s="327" t="s">
        <v>1780</v>
      </c>
      <c r="F21" s="327">
        <v>2013</v>
      </c>
      <c r="G21" s="335" t="s">
        <v>1779</v>
      </c>
      <c r="H21" s="327" t="s">
        <v>334</v>
      </c>
      <c r="I21" s="327" t="s">
        <v>1778</v>
      </c>
      <c r="J21" s="358"/>
      <c r="K21" s="682"/>
      <c r="L21" s="525" t="s">
        <v>1933</v>
      </c>
      <c r="M21" s="679">
        <v>0</v>
      </c>
      <c r="N21" s="577"/>
      <c r="O21" s="577"/>
      <c r="P21" s="577"/>
    </row>
    <row r="22" spans="2:16" s="235" customFormat="1" x14ac:dyDescent="0.25">
      <c r="B22" s="335" t="s">
        <v>1777</v>
      </c>
      <c r="C22" s="335" t="s">
        <v>970</v>
      </c>
      <c r="D22" s="335" t="s">
        <v>1718</v>
      </c>
      <c r="E22" s="327" t="s">
        <v>17</v>
      </c>
      <c r="F22" s="327"/>
      <c r="G22" s="335" t="s">
        <v>840</v>
      </c>
      <c r="H22" s="327" t="s">
        <v>66</v>
      </c>
      <c r="I22" s="327"/>
      <c r="J22" s="1324"/>
      <c r="K22" s="1325"/>
      <c r="L22" s="327" t="s">
        <v>48</v>
      </c>
      <c r="M22" s="679">
        <v>2000</v>
      </c>
      <c r="N22" s="577"/>
      <c r="O22" s="577"/>
      <c r="P22" s="577" t="s">
        <v>21</v>
      </c>
    </row>
    <row r="23" spans="2:16" s="235" customFormat="1" ht="16.5" customHeight="1" x14ac:dyDescent="0.25">
      <c r="B23" s="335" t="s">
        <v>1776</v>
      </c>
      <c r="C23" s="335" t="s">
        <v>970</v>
      </c>
      <c r="D23" s="335" t="s">
        <v>1718</v>
      </c>
      <c r="E23" s="327" t="s">
        <v>17</v>
      </c>
      <c r="F23" s="327"/>
      <c r="G23" s="335" t="s">
        <v>840</v>
      </c>
      <c r="H23" s="327" t="s">
        <v>66</v>
      </c>
      <c r="I23" s="327" t="s">
        <v>1775</v>
      </c>
      <c r="J23" s="1324"/>
      <c r="K23" s="1325"/>
      <c r="L23" s="525" t="s">
        <v>48</v>
      </c>
      <c r="M23" s="679">
        <v>2000</v>
      </c>
      <c r="N23" s="577"/>
      <c r="O23" s="577"/>
      <c r="P23" s="577" t="s">
        <v>21</v>
      </c>
    </row>
    <row r="24" spans="2:16" s="235" customFormat="1" x14ac:dyDescent="0.25">
      <c r="B24" s="335" t="s">
        <v>1774</v>
      </c>
      <c r="C24" s="335" t="s">
        <v>970</v>
      </c>
      <c r="D24" s="335" t="s">
        <v>1718</v>
      </c>
      <c r="E24" s="327" t="s">
        <v>17</v>
      </c>
      <c r="F24" s="327"/>
      <c r="G24" s="335" t="s">
        <v>840</v>
      </c>
      <c r="H24" s="327" t="s">
        <v>66</v>
      </c>
      <c r="I24" s="327"/>
      <c r="J24" s="1324"/>
      <c r="K24" s="1325"/>
      <c r="L24" s="327" t="s">
        <v>48</v>
      </c>
      <c r="M24" s="679">
        <v>2000</v>
      </c>
      <c r="N24" s="577"/>
      <c r="O24" s="577"/>
      <c r="P24" s="577" t="s">
        <v>21</v>
      </c>
    </row>
    <row r="25" spans="2:16" s="235" customFormat="1" x14ac:dyDescent="0.25">
      <c r="B25" s="335" t="s">
        <v>1773</v>
      </c>
      <c r="C25" s="335" t="s">
        <v>970</v>
      </c>
      <c r="D25" s="335" t="s">
        <v>1718</v>
      </c>
      <c r="E25" s="327" t="s">
        <v>1772</v>
      </c>
      <c r="F25" s="327"/>
      <c r="G25" s="335"/>
      <c r="H25" s="327" t="s">
        <v>66</v>
      </c>
      <c r="I25" s="327" t="s">
        <v>1771</v>
      </c>
      <c r="J25" s="1324"/>
      <c r="K25" s="1325"/>
      <c r="L25" s="525" t="s">
        <v>48</v>
      </c>
      <c r="M25" s="679">
        <v>2000</v>
      </c>
      <c r="N25" s="577"/>
      <c r="O25" s="577"/>
      <c r="P25" s="577" t="s">
        <v>21</v>
      </c>
    </row>
    <row r="26" spans="2:16" s="235" customFormat="1" x14ac:dyDescent="0.25">
      <c r="B26" s="335" t="s">
        <v>1770</v>
      </c>
      <c r="C26" s="335" t="s">
        <v>970</v>
      </c>
      <c r="D26" s="335" t="s">
        <v>1718</v>
      </c>
      <c r="E26" s="327" t="s">
        <v>968</v>
      </c>
      <c r="F26" s="327">
        <v>2011</v>
      </c>
      <c r="G26" s="335" t="s">
        <v>840</v>
      </c>
      <c r="H26" s="327" t="s">
        <v>1722</v>
      </c>
      <c r="I26" s="327" t="s">
        <v>1769</v>
      </c>
      <c r="J26" s="1324"/>
      <c r="K26" s="1325"/>
      <c r="L26" s="327" t="s">
        <v>48</v>
      </c>
      <c r="M26" s="679">
        <v>2000</v>
      </c>
      <c r="N26" s="577"/>
      <c r="O26" s="577"/>
      <c r="P26" s="577" t="s">
        <v>21</v>
      </c>
    </row>
    <row r="27" spans="2:16" s="235" customFormat="1" x14ac:dyDescent="0.25">
      <c r="B27" s="335" t="s">
        <v>1768</v>
      </c>
      <c r="C27" s="335" t="s">
        <v>970</v>
      </c>
      <c r="D27" s="335" t="s">
        <v>1718</v>
      </c>
      <c r="E27" s="327" t="s">
        <v>968</v>
      </c>
      <c r="F27" s="327">
        <v>2011</v>
      </c>
      <c r="G27" s="335" t="s">
        <v>840</v>
      </c>
      <c r="H27" s="327" t="s">
        <v>66</v>
      </c>
      <c r="I27" s="327" t="s">
        <v>1767</v>
      </c>
      <c r="J27" s="1324"/>
      <c r="K27" s="1325"/>
      <c r="L27" s="525" t="s">
        <v>48</v>
      </c>
      <c r="M27" s="679">
        <v>2000</v>
      </c>
      <c r="N27" s="577"/>
      <c r="O27" s="577"/>
      <c r="P27" s="577" t="s">
        <v>21</v>
      </c>
    </row>
    <row r="28" spans="2:16" s="235" customFormat="1" x14ac:dyDescent="0.25">
      <c r="B28" s="335" t="s">
        <v>1766</v>
      </c>
      <c r="C28" s="335" t="s">
        <v>970</v>
      </c>
      <c r="D28" s="335" t="s">
        <v>1718</v>
      </c>
      <c r="E28" s="327" t="s">
        <v>968</v>
      </c>
      <c r="F28" s="327">
        <v>2011</v>
      </c>
      <c r="G28" s="335" t="s">
        <v>840</v>
      </c>
      <c r="H28" s="327" t="s">
        <v>1722</v>
      </c>
      <c r="I28" s="327" t="s">
        <v>1765</v>
      </c>
      <c r="J28" s="1324"/>
      <c r="K28" s="1325"/>
      <c r="L28" s="327" t="s">
        <v>48</v>
      </c>
      <c r="M28" s="679">
        <v>2000</v>
      </c>
      <c r="N28" s="577"/>
      <c r="O28" s="577"/>
      <c r="P28" s="577" t="s">
        <v>21</v>
      </c>
    </row>
    <row r="29" spans="2:16" s="235" customFormat="1" x14ac:dyDescent="0.25">
      <c r="B29" s="335" t="s">
        <v>1764</v>
      </c>
      <c r="C29" s="335" t="s">
        <v>970</v>
      </c>
      <c r="D29" s="335" t="s">
        <v>1718</v>
      </c>
      <c r="E29" s="327" t="s">
        <v>968</v>
      </c>
      <c r="F29" s="327">
        <v>2011</v>
      </c>
      <c r="G29" s="335" t="s">
        <v>840</v>
      </c>
      <c r="H29" s="327"/>
      <c r="I29" s="327" t="s">
        <v>1763</v>
      </c>
      <c r="J29" s="1324"/>
      <c r="K29" s="1325"/>
      <c r="L29" s="525" t="s">
        <v>48</v>
      </c>
      <c r="M29" s="679">
        <v>2000</v>
      </c>
      <c r="N29" s="577"/>
      <c r="O29" s="577"/>
      <c r="P29" s="577" t="s">
        <v>21</v>
      </c>
    </row>
    <row r="30" spans="2:16" s="235" customFormat="1" x14ac:dyDescent="0.25">
      <c r="B30" s="335" t="s">
        <v>1762</v>
      </c>
      <c r="C30" s="335" t="s">
        <v>970</v>
      </c>
      <c r="D30" s="335" t="s">
        <v>1718</v>
      </c>
      <c r="E30" s="327" t="s">
        <v>968</v>
      </c>
      <c r="F30" s="327">
        <v>2011</v>
      </c>
      <c r="G30" s="335" t="s">
        <v>840</v>
      </c>
      <c r="H30" s="327" t="s">
        <v>1722</v>
      </c>
      <c r="I30" s="327" t="s">
        <v>1761</v>
      </c>
      <c r="J30" s="1324"/>
      <c r="K30" s="1325"/>
      <c r="L30" s="327" t="s">
        <v>48</v>
      </c>
      <c r="M30" s="679">
        <v>2000</v>
      </c>
      <c r="N30" s="577"/>
      <c r="O30" s="577"/>
      <c r="P30" s="577" t="s">
        <v>21</v>
      </c>
    </row>
    <row r="31" spans="2:16" s="235" customFormat="1" x14ac:dyDescent="0.25">
      <c r="B31" s="522" t="s">
        <v>1760</v>
      </c>
      <c r="C31" s="335" t="s">
        <v>970</v>
      </c>
      <c r="D31" s="335" t="s">
        <v>1718</v>
      </c>
      <c r="E31" s="327" t="s">
        <v>968</v>
      </c>
      <c r="F31" s="124">
        <v>2013</v>
      </c>
      <c r="G31" s="335" t="s">
        <v>840</v>
      </c>
      <c r="H31" s="327" t="s">
        <v>1722</v>
      </c>
      <c r="I31" s="327" t="s">
        <v>1759</v>
      </c>
      <c r="J31" s="1324"/>
      <c r="K31" s="1325"/>
      <c r="L31" s="525" t="s">
        <v>48</v>
      </c>
      <c r="M31" s="679">
        <v>2000</v>
      </c>
      <c r="N31" s="577"/>
      <c r="O31" s="577"/>
      <c r="P31" s="577" t="s">
        <v>21</v>
      </c>
    </row>
    <row r="32" spans="2:16" s="235" customFormat="1" x14ac:dyDescent="0.25">
      <c r="B32" s="335" t="s">
        <v>1758</v>
      </c>
      <c r="C32" s="335" t="s">
        <v>970</v>
      </c>
      <c r="D32" s="335" t="s">
        <v>1718</v>
      </c>
      <c r="E32" s="327" t="s">
        <v>968</v>
      </c>
      <c r="F32" s="327">
        <v>2013</v>
      </c>
      <c r="G32" s="335" t="s">
        <v>840</v>
      </c>
      <c r="H32" s="327" t="s">
        <v>1722</v>
      </c>
      <c r="I32" s="327" t="s">
        <v>1757</v>
      </c>
      <c r="J32" s="1324"/>
      <c r="K32" s="1325"/>
      <c r="L32" s="327" t="s">
        <v>48</v>
      </c>
      <c r="M32" s="683">
        <v>2000</v>
      </c>
      <c r="N32" s="577"/>
      <c r="O32" s="577"/>
      <c r="P32" s="577" t="s">
        <v>21</v>
      </c>
    </row>
    <row r="33" spans="2:18" s="235" customFormat="1" x14ac:dyDescent="0.25">
      <c r="B33" s="335" t="s">
        <v>1756</v>
      </c>
      <c r="C33" s="335" t="s">
        <v>1719</v>
      </c>
      <c r="D33" s="335" t="s">
        <v>1718</v>
      </c>
      <c r="E33" s="327" t="s">
        <v>968</v>
      </c>
      <c r="F33" s="327">
        <v>2014</v>
      </c>
      <c r="G33" s="288" t="s">
        <v>840</v>
      </c>
      <c r="H33" s="124" t="s">
        <v>1722</v>
      </c>
      <c r="I33" s="124" t="s">
        <v>1755</v>
      </c>
      <c r="J33" s="1324"/>
      <c r="K33" s="1325"/>
      <c r="L33" s="525" t="s">
        <v>48</v>
      </c>
      <c r="M33" s="679">
        <v>2000</v>
      </c>
      <c r="N33" s="577"/>
      <c r="O33" s="577"/>
      <c r="P33" s="577" t="s">
        <v>21</v>
      </c>
    </row>
    <row r="34" spans="2:18" s="235" customFormat="1" x14ac:dyDescent="0.25">
      <c r="B34" s="335" t="s">
        <v>1754</v>
      </c>
      <c r="C34" s="335" t="s">
        <v>970</v>
      </c>
      <c r="D34" s="335" t="s">
        <v>1718</v>
      </c>
      <c r="E34" s="286" t="s">
        <v>968</v>
      </c>
      <c r="F34" s="327">
        <v>2014</v>
      </c>
      <c r="G34" s="335" t="s">
        <v>840</v>
      </c>
      <c r="H34" s="327" t="s">
        <v>1722</v>
      </c>
      <c r="I34" s="327" t="s">
        <v>1753</v>
      </c>
      <c r="J34" s="1324"/>
      <c r="K34" s="1325"/>
      <c r="L34" s="327" t="s">
        <v>48</v>
      </c>
      <c r="M34" s="683">
        <v>2000</v>
      </c>
      <c r="N34" s="577"/>
      <c r="O34" s="577"/>
      <c r="P34" s="577" t="s">
        <v>21</v>
      </c>
    </row>
    <row r="35" spans="2:18" s="235" customFormat="1" x14ac:dyDescent="0.25">
      <c r="B35" s="335" t="s">
        <v>1752</v>
      </c>
      <c r="C35" s="335" t="s">
        <v>970</v>
      </c>
      <c r="D35" s="335" t="s">
        <v>1718</v>
      </c>
      <c r="E35" s="286" t="s">
        <v>968</v>
      </c>
      <c r="F35" s="327">
        <v>2014</v>
      </c>
      <c r="G35" s="335" t="s">
        <v>840</v>
      </c>
      <c r="H35" s="327" t="s">
        <v>1722</v>
      </c>
      <c r="I35" s="327" t="s">
        <v>1751</v>
      </c>
      <c r="J35" s="1324"/>
      <c r="K35" s="1325"/>
      <c r="L35" s="525" t="s">
        <v>48</v>
      </c>
      <c r="M35" s="679">
        <v>2000</v>
      </c>
      <c r="N35" s="577"/>
      <c r="O35" s="577"/>
      <c r="P35" s="577" t="s">
        <v>21</v>
      </c>
    </row>
    <row r="36" spans="2:18" s="235" customFormat="1" x14ac:dyDescent="0.25">
      <c r="B36" s="335" t="s">
        <v>1750</v>
      </c>
      <c r="C36" s="335" t="s">
        <v>1719</v>
      </c>
      <c r="D36" s="335" t="s">
        <v>1718</v>
      </c>
      <c r="E36" s="327" t="s">
        <v>968</v>
      </c>
      <c r="F36" s="327">
        <v>2014</v>
      </c>
      <c r="G36" s="335" t="s">
        <v>840</v>
      </c>
      <c r="H36" s="327" t="s">
        <v>1722</v>
      </c>
      <c r="I36" s="327" t="s">
        <v>1749</v>
      </c>
      <c r="J36" s="1324"/>
      <c r="K36" s="1325"/>
      <c r="L36" s="327" t="s">
        <v>48</v>
      </c>
      <c r="M36" s="679">
        <v>2000</v>
      </c>
      <c r="N36" s="577"/>
      <c r="O36" s="577"/>
      <c r="P36" s="577" t="s">
        <v>21</v>
      </c>
    </row>
    <row r="37" spans="2:18" s="235" customFormat="1" x14ac:dyDescent="0.25">
      <c r="B37" s="521" t="s">
        <v>1748</v>
      </c>
      <c r="C37" s="521" t="s">
        <v>970</v>
      </c>
      <c r="D37" s="335" t="s">
        <v>1718</v>
      </c>
      <c r="E37" s="124" t="s">
        <v>967</v>
      </c>
      <c r="F37" s="124">
        <v>2016</v>
      </c>
      <c r="G37" s="521" t="s">
        <v>840</v>
      </c>
      <c r="H37" s="124" t="s">
        <v>1722</v>
      </c>
      <c r="I37" s="124" t="s">
        <v>1747</v>
      </c>
      <c r="J37" s="1322" t="s">
        <v>303</v>
      </c>
      <c r="K37" s="1323"/>
      <c r="L37" s="525" t="s">
        <v>48</v>
      </c>
      <c r="M37" s="126">
        <v>15000</v>
      </c>
      <c r="N37" s="124"/>
      <c r="O37" s="124"/>
      <c r="P37" s="124" t="s">
        <v>21</v>
      </c>
    </row>
    <row r="38" spans="2:18" s="235" customFormat="1" x14ac:dyDescent="0.25">
      <c r="B38" s="521" t="s">
        <v>1746</v>
      </c>
      <c r="C38" s="521" t="s">
        <v>1719</v>
      </c>
      <c r="D38" s="335" t="s">
        <v>1718</v>
      </c>
      <c r="E38" s="124" t="s">
        <v>967</v>
      </c>
      <c r="F38" s="124">
        <v>2016</v>
      </c>
      <c r="G38" s="521" t="s">
        <v>840</v>
      </c>
      <c r="H38" s="124" t="s">
        <v>1722</v>
      </c>
      <c r="I38" s="124" t="s">
        <v>1745</v>
      </c>
      <c r="J38" s="1322" t="s">
        <v>303</v>
      </c>
      <c r="K38" s="1323"/>
      <c r="L38" s="327" t="s">
        <v>48</v>
      </c>
      <c r="M38" s="126">
        <v>10000</v>
      </c>
      <c r="N38" s="124"/>
      <c r="O38" s="124" t="s">
        <v>21</v>
      </c>
      <c r="P38" s="124"/>
    </row>
    <row r="39" spans="2:18" s="235" customFormat="1" x14ac:dyDescent="0.25">
      <c r="B39" s="521" t="s">
        <v>1744</v>
      </c>
      <c r="C39" s="521" t="s">
        <v>1719</v>
      </c>
      <c r="D39" s="335" t="s">
        <v>1718</v>
      </c>
      <c r="E39" s="124" t="s">
        <v>967</v>
      </c>
      <c r="F39" s="124">
        <v>2016</v>
      </c>
      <c r="G39" s="521" t="s">
        <v>840</v>
      </c>
      <c r="H39" s="124" t="s">
        <v>1722</v>
      </c>
      <c r="I39" s="124" t="s">
        <v>1743</v>
      </c>
      <c r="J39" s="1322" t="s">
        <v>303</v>
      </c>
      <c r="K39" s="1323"/>
      <c r="L39" s="525" t="s">
        <v>48</v>
      </c>
      <c r="M39" s="126">
        <v>12000</v>
      </c>
      <c r="N39" s="124"/>
      <c r="O39" s="124" t="s">
        <v>21</v>
      </c>
      <c r="P39" s="124"/>
    </row>
    <row r="40" spans="2:18" s="235" customFormat="1" x14ac:dyDescent="0.25">
      <c r="B40" s="521" t="s">
        <v>1742</v>
      </c>
      <c r="C40" s="521" t="s">
        <v>1719</v>
      </c>
      <c r="D40" s="335" t="s">
        <v>1718</v>
      </c>
      <c r="E40" s="124" t="s">
        <v>967</v>
      </c>
      <c r="F40" s="124">
        <v>2016</v>
      </c>
      <c r="G40" s="521" t="s">
        <v>840</v>
      </c>
      <c r="H40" s="124" t="s">
        <v>1722</v>
      </c>
      <c r="I40" s="124" t="s">
        <v>1741</v>
      </c>
      <c r="J40" s="1322" t="s">
        <v>303</v>
      </c>
      <c r="K40" s="1323"/>
      <c r="L40" s="327" t="s">
        <v>48</v>
      </c>
      <c r="M40" s="126">
        <v>15000</v>
      </c>
      <c r="N40" s="124"/>
      <c r="O40" s="124" t="s">
        <v>21</v>
      </c>
      <c r="P40" s="124"/>
    </row>
    <row r="41" spans="2:18" s="235" customFormat="1" x14ac:dyDescent="0.25">
      <c r="B41" s="521" t="s">
        <v>1740</v>
      </c>
      <c r="C41" s="521" t="s">
        <v>970</v>
      </c>
      <c r="D41" s="335" t="s">
        <v>1718</v>
      </c>
      <c r="E41" s="124" t="s">
        <v>967</v>
      </c>
      <c r="F41" s="124">
        <v>2016</v>
      </c>
      <c r="G41" s="521" t="s">
        <v>840</v>
      </c>
      <c r="H41" s="124" t="s">
        <v>1722</v>
      </c>
      <c r="I41" s="124" t="s">
        <v>1739</v>
      </c>
      <c r="J41" s="1322" t="s">
        <v>303</v>
      </c>
      <c r="K41" s="1323"/>
      <c r="L41" s="525" t="s">
        <v>48</v>
      </c>
      <c r="M41" s="126">
        <v>12000</v>
      </c>
      <c r="N41" s="124"/>
      <c r="O41" s="124" t="s">
        <v>21</v>
      </c>
      <c r="P41" s="124"/>
    </row>
    <row r="42" spans="2:18" s="235" customFormat="1" ht="18" customHeight="1" x14ac:dyDescent="0.25">
      <c r="B42" s="521" t="s">
        <v>1738</v>
      </c>
      <c r="C42" s="521" t="s">
        <v>970</v>
      </c>
      <c r="D42" s="335" t="s">
        <v>1718</v>
      </c>
      <c r="E42" s="124" t="s">
        <v>967</v>
      </c>
      <c r="F42" s="124">
        <v>2016</v>
      </c>
      <c r="G42" s="521" t="s">
        <v>840</v>
      </c>
      <c r="H42" s="124" t="s">
        <v>1722</v>
      </c>
      <c r="I42" s="124" t="s">
        <v>1737</v>
      </c>
      <c r="J42" s="1322" t="s">
        <v>303</v>
      </c>
      <c r="K42" s="1323"/>
      <c r="L42" s="327" t="s">
        <v>48</v>
      </c>
      <c r="M42" s="126">
        <v>13000</v>
      </c>
      <c r="N42" s="124"/>
      <c r="O42" s="124" t="s">
        <v>21</v>
      </c>
      <c r="P42" s="124"/>
    </row>
    <row r="43" spans="2:18" s="235" customFormat="1" x14ac:dyDescent="0.25">
      <c r="B43" s="335" t="s">
        <v>1736</v>
      </c>
      <c r="C43" s="335" t="s">
        <v>1719</v>
      </c>
      <c r="D43" s="335" t="s">
        <v>1718</v>
      </c>
      <c r="E43" s="327" t="s">
        <v>946</v>
      </c>
      <c r="F43" s="327">
        <v>1998</v>
      </c>
      <c r="G43" s="335"/>
      <c r="H43" s="327" t="s">
        <v>66</v>
      </c>
      <c r="I43" s="327" t="s">
        <v>1735</v>
      </c>
      <c r="J43" s="1324"/>
      <c r="K43" s="1325"/>
      <c r="L43" s="525" t="s">
        <v>48</v>
      </c>
      <c r="M43" s="679">
        <v>1000</v>
      </c>
      <c r="N43" s="577"/>
      <c r="O43" s="577"/>
      <c r="P43" s="577" t="s">
        <v>21</v>
      </c>
    </row>
    <row r="44" spans="2:18" s="235" customFormat="1" hidden="1" x14ac:dyDescent="0.25">
      <c r="B44" s="684"/>
      <c r="C44" s="685"/>
      <c r="D44" s="685"/>
      <c r="E44" s="686"/>
      <c r="F44" s="686"/>
      <c r="G44" s="685"/>
      <c r="H44" s="686"/>
      <c r="I44" s="686"/>
      <c r="J44" s="686"/>
      <c r="K44" s="686"/>
      <c r="L44" s="687"/>
      <c r="M44" s="690">
        <f>SUM(M14:M43)</f>
        <v>108000</v>
      </c>
      <c r="N44" s="688"/>
      <c r="O44" s="688"/>
      <c r="P44" s="689"/>
    </row>
    <row r="45" spans="2:18" s="235" customFormat="1" x14ac:dyDescent="0.25">
      <c r="B45" s="684"/>
      <c r="C45" s="685"/>
      <c r="D45" s="685"/>
      <c r="E45" s="686"/>
      <c r="F45" s="686"/>
      <c r="G45" s="685"/>
      <c r="H45" s="686"/>
      <c r="I45" s="686"/>
      <c r="J45" s="686"/>
      <c r="K45" s="686"/>
      <c r="L45" s="687"/>
      <c r="M45" s="690">
        <f>SUM(M44)</f>
        <v>108000</v>
      </c>
      <c r="N45" s="688"/>
      <c r="O45" s="688"/>
      <c r="P45" s="689"/>
    </row>
    <row r="46" spans="2:18" s="235" customFormat="1" ht="18" customHeight="1" x14ac:dyDescent="0.25">
      <c r="B46" s="1326" t="s">
        <v>1734</v>
      </c>
      <c r="C46" s="1327"/>
      <c r="D46" s="1327"/>
      <c r="E46" s="1327"/>
      <c r="F46" s="1327"/>
      <c r="G46" s="1327"/>
      <c r="H46" s="1327"/>
      <c r="I46" s="1327"/>
      <c r="J46" s="1327"/>
      <c r="K46" s="1327"/>
      <c r="L46" s="1327"/>
      <c r="M46" s="1327"/>
      <c r="N46" s="1327"/>
      <c r="O46" s="1327"/>
      <c r="P46" s="1328"/>
    </row>
    <row r="47" spans="2:18" s="235" customFormat="1" ht="13.5" customHeight="1" x14ac:dyDescent="0.25">
      <c r="B47" s="335" t="s">
        <v>1733</v>
      </c>
      <c r="C47" s="335" t="s">
        <v>1719</v>
      </c>
      <c r="D47" s="335" t="s">
        <v>1718</v>
      </c>
      <c r="E47" s="327" t="s">
        <v>946</v>
      </c>
      <c r="F47" s="71">
        <v>2007</v>
      </c>
      <c r="G47" s="519" t="s">
        <v>840</v>
      </c>
      <c r="H47" s="519" t="s">
        <v>1722</v>
      </c>
      <c r="I47" s="67" t="s">
        <v>1732</v>
      </c>
      <c r="J47" s="1318" t="s">
        <v>1715</v>
      </c>
      <c r="K47" s="1319"/>
      <c r="L47" s="345" t="s">
        <v>48</v>
      </c>
      <c r="M47" s="161">
        <v>80000</v>
      </c>
      <c r="N47" s="69" t="s">
        <v>21</v>
      </c>
      <c r="O47" s="68"/>
      <c r="P47" s="577"/>
      <c r="Q47" s="235" t="s">
        <v>1714</v>
      </c>
      <c r="R47" s="235" t="s">
        <v>1930</v>
      </c>
    </row>
    <row r="48" spans="2:18" x14ac:dyDescent="0.25">
      <c r="B48" s="335" t="s">
        <v>1731</v>
      </c>
      <c r="C48" s="335" t="s">
        <v>1719</v>
      </c>
      <c r="D48" s="335" t="s">
        <v>1718</v>
      </c>
      <c r="E48" s="327" t="s">
        <v>946</v>
      </c>
      <c r="F48" s="71">
        <v>2010</v>
      </c>
      <c r="G48" s="519" t="s">
        <v>840</v>
      </c>
      <c r="H48" s="519" t="s">
        <v>1722</v>
      </c>
      <c r="I48" s="67" t="s">
        <v>1730</v>
      </c>
      <c r="J48" s="1318" t="s">
        <v>1715</v>
      </c>
      <c r="K48" s="1319"/>
      <c r="L48" s="345" t="s">
        <v>48</v>
      </c>
      <c r="M48" s="161">
        <v>95000</v>
      </c>
      <c r="N48" s="69" t="s">
        <v>21</v>
      </c>
      <c r="O48" s="68"/>
      <c r="P48" s="577"/>
      <c r="Q48" s="235" t="s">
        <v>1714</v>
      </c>
      <c r="R48" s="721">
        <v>44027</v>
      </c>
    </row>
    <row r="49" spans="2:18" x14ac:dyDescent="0.25">
      <c r="B49" s="335" t="s">
        <v>1729</v>
      </c>
      <c r="C49" s="335" t="s">
        <v>1719</v>
      </c>
      <c r="D49" s="335" t="s">
        <v>1718</v>
      </c>
      <c r="E49" s="327" t="s">
        <v>129</v>
      </c>
      <c r="F49" s="327">
        <v>2019</v>
      </c>
      <c r="G49" s="521" t="s">
        <v>840</v>
      </c>
      <c r="H49" s="519" t="s">
        <v>1722</v>
      </c>
      <c r="I49" s="67" t="s">
        <v>1728</v>
      </c>
      <c r="J49" s="1320" t="s">
        <v>303</v>
      </c>
      <c r="K49" s="1321"/>
      <c r="L49" s="345" t="s">
        <v>48</v>
      </c>
      <c r="M49" s="679">
        <v>115000</v>
      </c>
      <c r="N49" s="69" t="s">
        <v>21</v>
      </c>
      <c r="O49" s="520"/>
      <c r="P49" s="577"/>
      <c r="Q49" s="235" t="s">
        <v>1714</v>
      </c>
    </row>
    <row r="50" spans="2:18" x14ac:dyDescent="0.25">
      <c r="B50" s="335" t="s">
        <v>1727</v>
      </c>
      <c r="C50" s="335" t="s">
        <v>1719</v>
      </c>
      <c r="D50" s="335" t="s">
        <v>1718</v>
      </c>
      <c r="E50" s="327" t="s">
        <v>129</v>
      </c>
      <c r="F50" s="327">
        <v>2019</v>
      </c>
      <c r="G50" s="521" t="s">
        <v>840</v>
      </c>
      <c r="H50" s="519" t="s">
        <v>1722</v>
      </c>
      <c r="I50" s="67" t="s">
        <v>1726</v>
      </c>
      <c r="J50" s="1320" t="s">
        <v>303</v>
      </c>
      <c r="K50" s="1321"/>
      <c r="L50" s="345" t="s">
        <v>48</v>
      </c>
      <c r="M50" s="679">
        <v>115000</v>
      </c>
      <c r="N50" s="69" t="s">
        <v>21</v>
      </c>
      <c r="O50" s="520"/>
      <c r="P50" s="68"/>
      <c r="Q50" s="235" t="s">
        <v>1714</v>
      </c>
    </row>
    <row r="51" spans="2:18" x14ac:dyDescent="0.25">
      <c r="B51" s="335" t="s">
        <v>1725</v>
      </c>
      <c r="C51" s="335" t="s">
        <v>1719</v>
      </c>
      <c r="D51" s="335" t="s">
        <v>1718</v>
      </c>
      <c r="E51" s="71" t="s">
        <v>123</v>
      </c>
      <c r="F51" s="71">
        <v>2020</v>
      </c>
      <c r="G51" s="519" t="s">
        <v>840</v>
      </c>
      <c r="H51" s="519" t="s">
        <v>1722</v>
      </c>
      <c r="I51" s="67" t="s">
        <v>1724</v>
      </c>
      <c r="J51" s="1318" t="s">
        <v>1715</v>
      </c>
      <c r="K51" s="1319"/>
      <c r="L51" s="345" t="s">
        <v>48</v>
      </c>
      <c r="M51" s="29">
        <v>463600</v>
      </c>
      <c r="N51" s="69" t="s">
        <v>21</v>
      </c>
      <c r="O51" s="68"/>
      <c r="P51" s="68"/>
      <c r="Q51" s="235" t="s">
        <v>1714</v>
      </c>
      <c r="R51" s="721">
        <v>43830</v>
      </c>
    </row>
    <row r="52" spans="2:18" x14ac:dyDescent="0.25">
      <c r="B52" s="335" t="s">
        <v>1723</v>
      </c>
      <c r="C52" s="335" t="s">
        <v>1719</v>
      </c>
      <c r="D52" s="335" t="s">
        <v>1718</v>
      </c>
      <c r="E52" s="71" t="s">
        <v>123</v>
      </c>
      <c r="F52" s="71">
        <v>2021</v>
      </c>
      <c r="G52" s="519" t="s">
        <v>840</v>
      </c>
      <c r="H52" s="519" t="s">
        <v>1722</v>
      </c>
      <c r="I52" s="67" t="s">
        <v>1721</v>
      </c>
      <c r="J52" s="1318" t="s">
        <v>1715</v>
      </c>
      <c r="K52" s="1319"/>
      <c r="L52" s="345" t="s">
        <v>48</v>
      </c>
      <c r="M52" s="29">
        <v>456800</v>
      </c>
      <c r="N52" s="69" t="s">
        <v>21</v>
      </c>
      <c r="O52" s="68"/>
      <c r="P52" s="68"/>
      <c r="Q52" s="235" t="s">
        <v>1714</v>
      </c>
      <c r="R52" s="721">
        <v>44195</v>
      </c>
    </row>
    <row r="53" spans="2:18" ht="15" customHeight="1" x14ac:dyDescent="0.25">
      <c r="B53" s="519" t="s">
        <v>1720</v>
      </c>
      <c r="C53" s="335" t="s">
        <v>1719</v>
      </c>
      <c r="D53" s="335" t="s">
        <v>1718</v>
      </c>
      <c r="E53" s="71" t="s">
        <v>123</v>
      </c>
      <c r="F53" s="71">
        <v>2021</v>
      </c>
      <c r="G53" s="68" t="s">
        <v>18</v>
      </c>
      <c r="H53" s="68" t="s">
        <v>1717</v>
      </c>
      <c r="I53" s="67" t="s">
        <v>1716</v>
      </c>
      <c r="J53" s="1318" t="s">
        <v>1715</v>
      </c>
      <c r="K53" s="1319"/>
      <c r="L53" s="345" t="s">
        <v>48</v>
      </c>
      <c r="M53" s="161">
        <v>305800</v>
      </c>
      <c r="N53" s="69" t="s">
        <v>21</v>
      </c>
      <c r="O53" s="68"/>
      <c r="P53" s="68"/>
      <c r="Q53" s="235" t="s">
        <v>1714</v>
      </c>
      <c r="R53" s="721">
        <v>44195</v>
      </c>
    </row>
    <row r="54" spans="2:18" hidden="1" x14ac:dyDescent="0.25">
      <c r="L54" s="576"/>
      <c r="M54" s="558">
        <f>SUM(M47:M53)</f>
        <v>1631200</v>
      </c>
    </row>
    <row r="55" spans="2:18" x14ac:dyDescent="0.25">
      <c r="L55" s="576"/>
    </row>
    <row r="56" spans="2:18" x14ac:dyDescent="0.25">
      <c r="B56" s="68"/>
      <c r="C56" s="68" t="s">
        <v>1719</v>
      </c>
      <c r="D56" s="68" t="s">
        <v>1904</v>
      </c>
      <c r="E56" s="710" t="s">
        <v>1905</v>
      </c>
      <c r="F56" s="340">
        <v>2022</v>
      </c>
      <c r="G56" s="711" t="s">
        <v>1907</v>
      </c>
      <c r="H56" s="711" t="s">
        <v>574</v>
      </c>
      <c r="I56" s="712" t="s">
        <v>1906</v>
      </c>
      <c r="J56" s="96" t="s">
        <v>119</v>
      </c>
      <c r="K56" s="710"/>
      <c r="L56" s="340" t="s">
        <v>48</v>
      </c>
      <c r="M56" s="713">
        <v>54309.48</v>
      </c>
      <c r="N56" s="710" t="s">
        <v>949</v>
      </c>
      <c r="O56" s="710"/>
      <c r="P56" s="68"/>
    </row>
    <row r="57" spans="2:18" x14ac:dyDescent="0.25">
      <c r="B57" s="68"/>
      <c r="C57" s="68" t="s">
        <v>1719</v>
      </c>
      <c r="D57" s="68" t="s">
        <v>1904</v>
      </c>
      <c r="E57" s="710" t="s">
        <v>1905</v>
      </c>
      <c r="F57" s="340">
        <v>2022</v>
      </c>
      <c r="G57" s="711" t="s">
        <v>1907</v>
      </c>
      <c r="H57" s="711" t="s">
        <v>574</v>
      </c>
      <c r="I57" s="712" t="s">
        <v>1908</v>
      </c>
      <c r="J57" s="96" t="s">
        <v>119</v>
      </c>
      <c r="K57" s="710"/>
      <c r="L57" s="340" t="s">
        <v>48</v>
      </c>
      <c r="M57" s="713">
        <v>54319.99</v>
      </c>
      <c r="N57" s="710" t="s">
        <v>949</v>
      </c>
      <c r="O57" s="68"/>
      <c r="P57" s="68"/>
    </row>
    <row r="58" spans="2:18" x14ac:dyDescent="0.25">
      <c r="B58" s="68"/>
      <c r="C58" s="68" t="s">
        <v>1719</v>
      </c>
      <c r="D58" s="68" t="s">
        <v>1904</v>
      </c>
      <c r="E58" s="710" t="s">
        <v>1905</v>
      </c>
      <c r="F58" s="340">
        <v>2022</v>
      </c>
      <c r="G58" s="711" t="s">
        <v>1907</v>
      </c>
      <c r="H58" s="711" t="s">
        <v>574</v>
      </c>
      <c r="I58" s="712" t="s">
        <v>1909</v>
      </c>
      <c r="J58" s="96" t="s">
        <v>119</v>
      </c>
      <c r="K58" s="710"/>
      <c r="L58" s="340" t="s">
        <v>48</v>
      </c>
      <c r="M58" s="713">
        <v>54319.99</v>
      </c>
      <c r="N58" s="710" t="s">
        <v>949</v>
      </c>
      <c r="O58" s="68"/>
      <c r="P58" s="68"/>
    </row>
    <row r="59" spans="2:18" x14ac:dyDescent="0.25">
      <c r="B59" s="68"/>
      <c r="C59" s="68" t="s">
        <v>1719</v>
      </c>
      <c r="D59" s="68" t="s">
        <v>1904</v>
      </c>
      <c r="E59" s="710" t="s">
        <v>1905</v>
      </c>
      <c r="F59" s="340">
        <v>2022</v>
      </c>
      <c r="G59" s="96" t="s">
        <v>1910</v>
      </c>
      <c r="H59" s="96" t="s">
        <v>722</v>
      </c>
      <c r="I59" s="712" t="s">
        <v>1911</v>
      </c>
      <c r="J59" s="96" t="s">
        <v>119</v>
      </c>
      <c r="K59" s="710"/>
      <c r="L59" s="340" t="s">
        <v>48</v>
      </c>
      <c r="M59" s="713">
        <v>58199</v>
      </c>
      <c r="N59" s="710" t="s">
        <v>949</v>
      </c>
      <c r="O59" s="68"/>
      <c r="P59" s="68"/>
    </row>
    <row r="60" spans="2:18" x14ac:dyDescent="0.25">
      <c r="B60" s="68"/>
      <c r="C60" s="68" t="s">
        <v>1719</v>
      </c>
      <c r="D60" s="68" t="s">
        <v>1904</v>
      </c>
      <c r="E60" s="710" t="s">
        <v>1905</v>
      </c>
      <c r="F60" s="340">
        <v>2022</v>
      </c>
      <c r="G60" s="96" t="s">
        <v>1910</v>
      </c>
      <c r="H60" s="96" t="s">
        <v>722</v>
      </c>
      <c r="I60" s="712" t="s">
        <v>1912</v>
      </c>
      <c r="J60" s="96" t="s">
        <v>119</v>
      </c>
      <c r="K60" s="710"/>
      <c r="L60" s="340" t="s">
        <v>48</v>
      </c>
      <c r="M60" s="713">
        <v>58199</v>
      </c>
      <c r="N60" s="710" t="s">
        <v>949</v>
      </c>
      <c r="O60" s="68"/>
      <c r="P60" s="68"/>
    </row>
    <row r="61" spans="2:18" hidden="1" x14ac:dyDescent="0.25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9"/>
      <c r="M61" s="714">
        <f>SUM(M56:M60)</f>
        <v>279347.45999999996</v>
      </c>
      <c r="N61" s="68"/>
      <c r="O61" s="68"/>
      <c r="P61" s="68"/>
    </row>
    <row r="62" spans="2:18" x14ac:dyDescent="0.25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911">
        <f>SUM(M61,M54)</f>
        <v>1910547.46</v>
      </c>
      <c r="N62" s="68"/>
      <c r="O62" s="68"/>
      <c r="P62" s="68"/>
    </row>
  </sheetData>
  <mergeCells count="42">
    <mergeCell ref="B12:B13"/>
    <mergeCell ref="C12:C13"/>
    <mergeCell ref="D12:D13"/>
    <mergeCell ref="E12:E13"/>
    <mergeCell ref="F12:F13"/>
    <mergeCell ref="G12:G13"/>
    <mergeCell ref="H12:H13"/>
    <mergeCell ref="I12:I13"/>
    <mergeCell ref="J12:K13"/>
    <mergeCell ref="L12:L13"/>
    <mergeCell ref="M12:M13"/>
    <mergeCell ref="N12:P12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B46:P46"/>
    <mergeCell ref="J47:K47"/>
    <mergeCell ref="J53:K53"/>
    <mergeCell ref="J48:K48"/>
    <mergeCell ref="J49:K49"/>
    <mergeCell ref="J50:K50"/>
    <mergeCell ref="J51:K51"/>
    <mergeCell ref="J52:K52"/>
  </mergeCells>
  <pageMargins left="0.25" right="0.25" top="0.75" bottom="0.75" header="0.3" footer="0.3"/>
  <pageSetup scale="46" orientation="landscape" horizontalDpi="4294967293" verticalDpi="4294967293" r:id="rId1"/>
  <headerFooter>
    <oddFooter>Página &amp;P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E49"/>
  <sheetViews>
    <sheetView topLeftCell="A13" workbookViewId="0">
      <selection activeCell="I36" sqref="I36"/>
    </sheetView>
  </sheetViews>
  <sheetFormatPr baseColWidth="10" defaultRowHeight="15" x14ac:dyDescent="0.25"/>
  <cols>
    <col min="3" max="3" width="11.42578125" style="542"/>
    <col min="4" max="4" width="39" customWidth="1"/>
    <col min="5" max="5" width="28.42578125" customWidth="1"/>
  </cols>
  <sheetData>
    <row r="2" spans="3:5" ht="15.75" x14ac:dyDescent="0.25">
      <c r="C2" s="1339" t="s">
        <v>2048</v>
      </c>
      <c r="D2" s="1339"/>
      <c r="E2" s="1339"/>
    </row>
    <row r="3" spans="3:5" ht="15.75" x14ac:dyDescent="0.25">
      <c r="C3" s="1340" t="s">
        <v>2050</v>
      </c>
      <c r="D3" s="1340"/>
      <c r="E3" s="1340"/>
    </row>
    <row r="4" spans="3:5" ht="15.75" x14ac:dyDescent="0.25">
      <c r="C4" s="1339" t="s">
        <v>2049</v>
      </c>
      <c r="D4" s="1339"/>
      <c r="E4" s="1339"/>
    </row>
    <row r="5" spans="3:5" x14ac:dyDescent="0.25">
      <c r="C5" s="219"/>
      <c r="D5" s="219"/>
      <c r="E5" s="219"/>
    </row>
    <row r="6" spans="3:5" s="291" customFormat="1" ht="15.75" thickBot="1" x14ac:dyDescent="0.3">
      <c r="C6" s="963" t="s">
        <v>1880</v>
      </c>
      <c r="D6" s="964" t="s">
        <v>1879</v>
      </c>
      <c r="E6" s="965" t="s">
        <v>1881</v>
      </c>
    </row>
    <row r="7" spans="3:5" x14ac:dyDescent="0.25">
      <c r="C7" s="612">
        <v>1</v>
      </c>
      <c r="D7" s="613" t="s">
        <v>15</v>
      </c>
      <c r="E7" s="925">
        <f>SINDICATURA!O4</f>
        <v>191268.03</v>
      </c>
    </row>
    <row r="8" spans="3:5" x14ac:dyDescent="0.25">
      <c r="C8" s="610">
        <v>2</v>
      </c>
      <c r="D8" s="611" t="s">
        <v>121</v>
      </c>
      <c r="E8" s="926">
        <f>PRESIDENCIA!O4</f>
        <v>1736047.4</v>
      </c>
    </row>
    <row r="9" spans="3:5" x14ac:dyDescent="0.25">
      <c r="C9" s="610">
        <v>3</v>
      </c>
      <c r="D9" s="611" t="s">
        <v>77</v>
      </c>
      <c r="E9" s="926">
        <f>SECRETARIA!N4</f>
        <v>845439.98</v>
      </c>
    </row>
    <row r="10" spans="3:5" x14ac:dyDescent="0.25">
      <c r="C10" s="610">
        <v>4</v>
      </c>
      <c r="D10" s="611" t="s">
        <v>1846</v>
      </c>
      <c r="E10" s="926">
        <f>TESORERIA!N4</f>
        <v>157083.53999999998</v>
      </c>
    </row>
    <row r="11" spans="3:5" x14ac:dyDescent="0.25">
      <c r="C11" s="610">
        <v>5</v>
      </c>
      <c r="D11" s="611" t="s">
        <v>1847</v>
      </c>
      <c r="E11" s="926">
        <f>'PLANEACION Y DESARROLLO'!O6</f>
        <v>18681.8</v>
      </c>
    </row>
    <row r="12" spans="3:5" x14ac:dyDescent="0.25">
      <c r="C12" s="610">
        <v>6</v>
      </c>
      <c r="D12" s="611" t="s">
        <v>1848</v>
      </c>
      <c r="E12" s="926">
        <f>'SUB AGENCIA'!O6</f>
        <v>50892</v>
      </c>
    </row>
    <row r="13" spans="3:5" x14ac:dyDescent="0.25">
      <c r="C13" s="610">
        <v>7</v>
      </c>
      <c r="D13" s="611" t="s">
        <v>1849</v>
      </c>
      <c r="E13" s="926">
        <f>CONTRALORIA!N3</f>
        <v>83133</v>
      </c>
    </row>
    <row r="14" spans="3:5" x14ac:dyDescent="0.25">
      <c r="C14" s="610">
        <v>8</v>
      </c>
      <c r="D14" s="611" t="s">
        <v>1850</v>
      </c>
      <c r="E14" s="926">
        <f>'COMUNICACION SOCIAL'!N4</f>
        <v>69304.05</v>
      </c>
    </row>
    <row r="15" spans="3:5" x14ac:dyDescent="0.25">
      <c r="C15" s="610">
        <v>9</v>
      </c>
      <c r="D15" s="611" t="s">
        <v>1851</v>
      </c>
      <c r="E15" s="926">
        <f>DEPORTE!N3</f>
        <v>6740</v>
      </c>
    </row>
    <row r="16" spans="3:5" x14ac:dyDescent="0.25">
      <c r="C16" s="610">
        <v>10</v>
      </c>
      <c r="D16" s="611" t="s">
        <v>1852</v>
      </c>
      <c r="E16" s="926">
        <f>'ENLACE Y TRANSPARENCIA'!N4</f>
        <v>15970</v>
      </c>
    </row>
    <row r="17" spans="3:5" x14ac:dyDescent="0.25">
      <c r="C17" s="610">
        <v>11</v>
      </c>
      <c r="D17" s="611" t="s">
        <v>1853</v>
      </c>
      <c r="E17" s="926">
        <f>'PROTECCION CIVIL'!N4</f>
        <v>9750</v>
      </c>
    </row>
    <row r="18" spans="3:5" x14ac:dyDescent="0.25">
      <c r="C18" s="610">
        <v>12</v>
      </c>
      <c r="D18" s="611" t="s">
        <v>1854</v>
      </c>
      <c r="E18" s="926">
        <f>INGRESOS!N3</f>
        <v>26980</v>
      </c>
    </row>
    <row r="19" spans="3:5" x14ac:dyDescent="0.25">
      <c r="C19" s="610">
        <v>13</v>
      </c>
      <c r="D19" s="611" t="s">
        <v>1855</v>
      </c>
      <c r="E19" s="926">
        <f>'RECURSOS HUMANOS'!N3</f>
        <v>117429.56</v>
      </c>
    </row>
    <row r="20" spans="3:5" x14ac:dyDescent="0.25">
      <c r="C20" s="610">
        <v>14</v>
      </c>
      <c r="D20" s="611" t="s">
        <v>362</v>
      </c>
      <c r="E20" s="926">
        <f>ARCHIVO!N3</f>
        <v>22836</v>
      </c>
    </row>
    <row r="21" spans="3:5" x14ac:dyDescent="0.25">
      <c r="C21" s="610">
        <v>15</v>
      </c>
      <c r="D21" s="611" t="s">
        <v>1856</v>
      </c>
      <c r="E21" s="926">
        <f>EVENTOS!N3</f>
        <v>68692.760000000009</v>
      </c>
    </row>
    <row r="22" spans="3:5" x14ac:dyDescent="0.25">
      <c r="C22" s="610">
        <v>16</v>
      </c>
      <c r="D22" s="611" t="s">
        <v>599</v>
      </c>
      <c r="E22" s="926">
        <f>JURIDICO!N3</f>
        <v>33944</v>
      </c>
    </row>
    <row r="23" spans="3:5" x14ac:dyDescent="0.25">
      <c r="C23" s="610">
        <v>17</v>
      </c>
      <c r="D23" s="611" t="s">
        <v>1857</v>
      </c>
      <c r="E23" s="926">
        <f>'DESARROLLO RURAL'!N6</f>
        <v>14066</v>
      </c>
    </row>
    <row r="24" spans="3:5" x14ac:dyDescent="0.25">
      <c r="C24" s="610">
        <v>18</v>
      </c>
      <c r="D24" s="611" t="s">
        <v>1858</v>
      </c>
      <c r="E24" s="926">
        <f>ECOLOGIA!N3</f>
        <v>6850</v>
      </c>
    </row>
    <row r="25" spans="3:5" x14ac:dyDescent="0.25">
      <c r="C25" s="610">
        <v>19</v>
      </c>
      <c r="D25" s="611" t="s">
        <v>1859</v>
      </c>
      <c r="E25" s="926">
        <f>'DIR. DE LA MUJER'!O7</f>
        <v>20878.919999999998</v>
      </c>
    </row>
    <row r="26" spans="3:5" x14ac:dyDescent="0.25">
      <c r="C26" s="610">
        <v>20</v>
      </c>
      <c r="D26" s="611" t="s">
        <v>1860</v>
      </c>
      <c r="E26" s="926">
        <f>'SECTOR SALUD'!N3</f>
        <v>85676</v>
      </c>
    </row>
    <row r="27" spans="3:5" x14ac:dyDescent="0.25">
      <c r="C27" s="610">
        <v>21</v>
      </c>
      <c r="D27" s="611" t="s">
        <v>1861</v>
      </c>
      <c r="E27" s="926">
        <f>RECLUTAMIENTO!O7</f>
        <v>20790</v>
      </c>
    </row>
    <row r="28" spans="3:5" x14ac:dyDescent="0.25">
      <c r="C28" s="610">
        <v>22</v>
      </c>
      <c r="D28" s="611" t="s">
        <v>1862</v>
      </c>
      <c r="E28" s="926">
        <f>'EDUCACION CULTURA '!N3</f>
        <v>62310.8</v>
      </c>
    </row>
    <row r="29" spans="3:5" x14ac:dyDescent="0.25">
      <c r="C29" s="610">
        <v>25</v>
      </c>
      <c r="D29" s="611" t="s">
        <v>1863</v>
      </c>
      <c r="E29" s="926">
        <f>'BIBLIOTECA CPO 77'!N5</f>
        <v>31000</v>
      </c>
    </row>
    <row r="30" spans="3:5" x14ac:dyDescent="0.25">
      <c r="C30" s="610">
        <v>26</v>
      </c>
      <c r="D30" s="611" t="s">
        <v>1864</v>
      </c>
      <c r="E30" s="926">
        <f>'BIBLIOTECA BACUM'!M4</f>
        <v>26528</v>
      </c>
    </row>
    <row r="31" spans="3:5" x14ac:dyDescent="0.25">
      <c r="C31" s="610">
        <v>27</v>
      </c>
      <c r="D31" s="611" t="s">
        <v>1865</v>
      </c>
      <c r="E31" s="926">
        <f>'CCA BACUM'!O7</f>
        <v>850</v>
      </c>
    </row>
    <row r="32" spans="3:5" x14ac:dyDescent="0.25">
      <c r="C32" s="610">
        <v>28</v>
      </c>
      <c r="D32" s="611" t="s">
        <v>1866</v>
      </c>
      <c r="E32" s="926">
        <f>'CCA FCO JAVIER MINA'!O6</f>
        <v>14150</v>
      </c>
    </row>
    <row r="33" spans="3:5" x14ac:dyDescent="0.25">
      <c r="C33" s="610">
        <v>29</v>
      </c>
      <c r="D33" s="611" t="s">
        <v>1867</v>
      </c>
      <c r="E33" s="926">
        <f>'CCA SAN JOSE'!N6</f>
        <v>9735</v>
      </c>
    </row>
    <row r="34" spans="3:5" x14ac:dyDescent="0.25">
      <c r="C34" s="610">
        <v>30</v>
      </c>
      <c r="D34" s="611" t="s">
        <v>1868</v>
      </c>
      <c r="E34" s="926">
        <f>'OBRAS PUBLICAS MOB'!M3</f>
        <v>101816.22</v>
      </c>
    </row>
    <row r="35" spans="3:5" x14ac:dyDescent="0.25">
      <c r="C35" s="610">
        <v>31</v>
      </c>
      <c r="D35" s="611" t="s">
        <v>1869</v>
      </c>
      <c r="E35" s="926">
        <f>'PLANTAS PURIFICADORAS'!P7</f>
        <v>764574.7</v>
      </c>
    </row>
    <row r="36" spans="3:5" x14ac:dyDescent="0.25">
      <c r="C36" s="610">
        <v>32</v>
      </c>
      <c r="D36" s="611" t="s">
        <v>899</v>
      </c>
      <c r="E36" s="926">
        <f>'DESARROLLO SOCIAL'!N4</f>
        <v>155192.07999999999</v>
      </c>
    </row>
    <row r="37" spans="3:5" x14ac:dyDescent="0.25">
      <c r="C37" s="610">
        <v>33</v>
      </c>
      <c r="D37" s="611" t="s">
        <v>1870</v>
      </c>
      <c r="E37" s="926">
        <f>' SERVICIO PUBLICOS'!N6</f>
        <v>11229.99</v>
      </c>
    </row>
    <row r="38" spans="3:5" x14ac:dyDescent="0.25">
      <c r="C38" s="610">
        <v>34</v>
      </c>
      <c r="D38" s="611" t="s">
        <v>1871</v>
      </c>
      <c r="E38" s="926">
        <f>'TRANSPORTE EC'!O5</f>
        <v>5550</v>
      </c>
    </row>
    <row r="39" spans="3:5" x14ac:dyDescent="0.25">
      <c r="C39" s="610">
        <v>35</v>
      </c>
      <c r="D39" s="611" t="s">
        <v>1841</v>
      </c>
      <c r="E39" s="926">
        <f>OOMAPAS!M4</f>
        <v>2436983.88</v>
      </c>
    </row>
    <row r="40" spans="3:5" x14ac:dyDescent="0.25">
      <c r="C40" s="610">
        <v>36</v>
      </c>
      <c r="D40" s="611" t="s">
        <v>969</v>
      </c>
      <c r="E40" s="926">
        <f>BOMBEROS!O7</f>
        <v>18570</v>
      </c>
    </row>
    <row r="41" spans="3:5" x14ac:dyDescent="0.25">
      <c r="C41" s="610">
        <v>37</v>
      </c>
      <c r="D41" s="611" t="s">
        <v>1872</v>
      </c>
      <c r="E41" s="926">
        <f>'RASTRO MUNICIPAL'!N3</f>
        <v>17760</v>
      </c>
    </row>
    <row r="42" spans="3:5" x14ac:dyDescent="0.25">
      <c r="C42" s="610">
        <v>38</v>
      </c>
      <c r="D42" s="611" t="s">
        <v>1196</v>
      </c>
      <c r="E42" s="926">
        <f>'DIF MOB'!N3</f>
        <v>2079410.19</v>
      </c>
    </row>
    <row r="43" spans="3:5" x14ac:dyDescent="0.25">
      <c r="C43" s="610">
        <v>39</v>
      </c>
      <c r="D43" s="611" t="s">
        <v>1873</v>
      </c>
      <c r="E43" s="926">
        <f>COCINAS!N7</f>
        <v>120623</v>
      </c>
    </row>
    <row r="44" spans="3:5" x14ac:dyDescent="0.25">
      <c r="C44" s="610">
        <v>40</v>
      </c>
      <c r="D44" s="611" t="s">
        <v>1874</v>
      </c>
      <c r="E44" s="926">
        <f>'ESTANCIA INFANTIL'!O6</f>
        <v>84075</v>
      </c>
    </row>
    <row r="45" spans="3:5" x14ac:dyDescent="0.25">
      <c r="C45" s="610">
        <v>41</v>
      </c>
      <c r="D45" s="611" t="s">
        <v>1875</v>
      </c>
      <c r="E45" s="926">
        <f>DELEGACIONES!N4</f>
        <v>153573.353</v>
      </c>
    </row>
    <row r="46" spans="3:5" x14ac:dyDescent="0.25">
      <c r="C46" s="610">
        <v>42</v>
      </c>
      <c r="D46" s="611" t="s">
        <v>1876</v>
      </c>
      <c r="E46" s="926">
        <f>'SEG MOB'!P5</f>
        <v>173438.96</v>
      </c>
    </row>
    <row r="47" spans="3:5" x14ac:dyDescent="0.25">
      <c r="C47" s="610">
        <v>43</v>
      </c>
      <c r="D47" s="611" t="s">
        <v>1877</v>
      </c>
      <c r="E47" s="926">
        <f>'SEG EC'!O6</f>
        <v>109711.24</v>
      </c>
    </row>
    <row r="48" spans="3:5" ht="15.75" thickBot="1" x14ac:dyDescent="0.3">
      <c r="C48" s="614">
        <v>44</v>
      </c>
      <c r="D48" s="615" t="s">
        <v>1878</v>
      </c>
      <c r="E48" s="927">
        <f>'VEHICULOS SEGURIDAD'!R12</f>
        <v>2018547.46</v>
      </c>
    </row>
    <row r="49" spans="3:5" ht="15.75" thickBot="1" x14ac:dyDescent="0.3">
      <c r="C49" s="616"/>
      <c r="D49" s="617" t="s">
        <v>1845</v>
      </c>
      <c r="E49" s="928">
        <f>SUM(E7:E48)</f>
        <v>11998082.913000003</v>
      </c>
    </row>
  </sheetData>
  <mergeCells count="3">
    <mergeCell ref="C2:E2"/>
    <mergeCell ref="C3:E3"/>
    <mergeCell ref="C4:E4"/>
  </mergeCells>
  <pageMargins left="0.7" right="0.7" top="0.75" bottom="0.75" header="0.3" footer="0.3"/>
  <pageSetup scale="8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4"/>
  <sheetViews>
    <sheetView workbookViewId="0">
      <selection activeCell="H74" sqref="H74:M77"/>
    </sheetView>
  </sheetViews>
  <sheetFormatPr baseColWidth="10" defaultRowHeight="15" x14ac:dyDescent="0.25"/>
  <cols>
    <col min="3" max="3" width="25" customWidth="1"/>
    <col min="4" max="4" width="13.5703125" customWidth="1"/>
    <col min="5" max="5" width="12.42578125" customWidth="1"/>
    <col min="6" max="6" width="12.7109375" customWidth="1"/>
    <col min="7" max="7" width="10.140625" customWidth="1"/>
    <col min="8" max="8" width="13.28515625" customWidth="1"/>
    <col min="11" max="11" width="6.85546875" customWidth="1"/>
    <col min="12" max="12" width="7.28515625" customWidth="1"/>
    <col min="13" max="13" width="6.85546875" customWidth="1"/>
  </cols>
  <sheetData>
    <row r="4" spans="2:16" ht="15.75" thickBot="1" x14ac:dyDescent="0.3">
      <c r="B4" s="10"/>
      <c r="C4" s="10"/>
      <c r="D4" s="11"/>
      <c r="E4" s="11"/>
      <c r="L4" s="13"/>
      <c r="M4" s="11"/>
    </row>
    <row r="5" spans="2:16" ht="15.75" thickBot="1" x14ac:dyDescent="0.3">
      <c r="B5" s="10"/>
      <c r="C5" s="10"/>
      <c r="D5" s="11"/>
      <c r="E5" s="11"/>
      <c r="L5" s="13"/>
      <c r="M5" s="11"/>
      <c r="O5" s="655" t="s">
        <v>1845</v>
      </c>
      <c r="P5" s="618"/>
    </row>
    <row r="6" spans="2:16" ht="15.75" thickBot="1" x14ac:dyDescent="0.3">
      <c r="B6" s="10"/>
      <c r="C6" s="10"/>
      <c r="D6" s="11"/>
      <c r="E6" s="11"/>
      <c r="L6" s="13"/>
      <c r="M6" s="11"/>
      <c r="O6" s="656">
        <f>I10+I11+I12+I13+I14+I15+I18+I19+I20+I21+I22+I23+I24+I25+I26+I27+I28+I29+I30+I31+I32+I56+I57+I58+I59+I60+I61+I63+I64+I65+I66+I67+I69+I70+I71+I72</f>
        <v>50892</v>
      </c>
      <c r="P6" s="618"/>
    </row>
    <row r="7" spans="2:16" ht="16.5" thickTop="1" thickBot="1" x14ac:dyDescent="0.3">
      <c r="B7" s="1014" t="s">
        <v>316</v>
      </c>
      <c r="C7" s="1016" t="s">
        <v>35</v>
      </c>
      <c r="D7" s="1016" t="s">
        <v>6</v>
      </c>
      <c r="E7" s="1016" t="s">
        <v>3</v>
      </c>
      <c r="F7" s="1016" t="s">
        <v>4</v>
      </c>
      <c r="G7" s="1016" t="s">
        <v>7</v>
      </c>
      <c r="H7" s="1016" t="s">
        <v>36</v>
      </c>
      <c r="I7" s="1016" t="s">
        <v>37</v>
      </c>
      <c r="J7" s="1009" t="s">
        <v>8</v>
      </c>
      <c r="K7" s="1025" t="s">
        <v>38</v>
      </c>
      <c r="L7" s="1026"/>
      <c r="M7" s="1026"/>
    </row>
    <row r="8" spans="2:16" ht="27.75" customHeight="1" x14ac:dyDescent="0.25">
      <c r="B8" s="1015"/>
      <c r="C8" s="1017"/>
      <c r="D8" s="1017"/>
      <c r="E8" s="1017"/>
      <c r="F8" s="1017"/>
      <c r="G8" s="1017"/>
      <c r="H8" s="1017"/>
      <c r="I8" s="1017"/>
      <c r="J8" s="1010"/>
      <c r="K8" s="35" t="s">
        <v>11</v>
      </c>
      <c r="L8" s="35" t="s">
        <v>12</v>
      </c>
      <c r="M8" s="36" t="s">
        <v>13</v>
      </c>
    </row>
    <row r="9" spans="2:16" x14ac:dyDescent="0.25">
      <c r="B9" s="77"/>
      <c r="C9" s="123" t="s">
        <v>317</v>
      </c>
      <c r="D9" s="57"/>
      <c r="E9" s="77"/>
      <c r="F9" s="77"/>
      <c r="G9" s="77"/>
      <c r="H9" s="77"/>
      <c r="I9" s="77"/>
      <c r="J9" s="77"/>
      <c r="K9" s="77"/>
      <c r="L9" s="77"/>
      <c r="M9" s="77"/>
    </row>
    <row r="10" spans="2:16" x14ac:dyDescent="0.25">
      <c r="B10" s="21"/>
      <c r="C10" s="20"/>
      <c r="D10" s="20"/>
      <c r="E10" s="20"/>
      <c r="F10" s="20"/>
      <c r="G10" s="20"/>
      <c r="H10" s="21"/>
      <c r="I10" s="23"/>
      <c r="J10" s="21"/>
      <c r="K10" s="21"/>
      <c r="L10" s="21"/>
      <c r="M10" s="21"/>
    </row>
    <row r="11" spans="2:16" x14ac:dyDescent="0.25">
      <c r="B11" s="21" t="s">
        <v>42</v>
      </c>
      <c r="C11" s="20" t="s">
        <v>79</v>
      </c>
      <c r="D11" s="20" t="s">
        <v>63</v>
      </c>
      <c r="E11" s="20" t="s">
        <v>262</v>
      </c>
      <c r="F11" s="20" t="s">
        <v>318</v>
      </c>
      <c r="G11" s="20" t="s">
        <v>319</v>
      </c>
      <c r="H11" s="21" t="s">
        <v>51</v>
      </c>
      <c r="I11" s="23">
        <v>700</v>
      </c>
      <c r="J11" s="77" t="s">
        <v>48</v>
      </c>
      <c r="K11" s="21"/>
      <c r="L11" s="21"/>
      <c r="M11" s="21" t="s">
        <v>21</v>
      </c>
    </row>
    <row r="12" spans="2:16" x14ac:dyDescent="0.25">
      <c r="B12" s="21" t="s">
        <v>42</v>
      </c>
      <c r="C12" s="20" t="s">
        <v>82</v>
      </c>
      <c r="D12" s="20" t="s">
        <v>63</v>
      </c>
      <c r="E12" s="20" t="s">
        <v>116</v>
      </c>
      <c r="F12" s="20" t="s">
        <v>210</v>
      </c>
      <c r="G12" s="20" t="s">
        <v>320</v>
      </c>
      <c r="H12" s="21" t="s">
        <v>61</v>
      </c>
      <c r="I12" s="23">
        <v>150</v>
      </c>
      <c r="J12" s="21" t="s">
        <v>48</v>
      </c>
      <c r="K12" s="21"/>
      <c r="L12" s="21"/>
      <c r="M12" s="21" t="s">
        <v>21</v>
      </c>
    </row>
    <row r="13" spans="2:16" x14ac:dyDescent="0.25">
      <c r="B13" s="21" t="s">
        <v>42</v>
      </c>
      <c r="C13" s="20" t="s">
        <v>84</v>
      </c>
      <c r="D13" s="20" t="s">
        <v>63</v>
      </c>
      <c r="E13" s="20" t="s">
        <v>321</v>
      </c>
      <c r="F13" s="20">
        <v>1484</v>
      </c>
      <c r="G13" s="20" t="s">
        <v>322</v>
      </c>
      <c r="H13" s="21" t="s">
        <v>53</v>
      </c>
      <c r="I13" s="23">
        <v>50</v>
      </c>
      <c r="J13" s="77" t="s">
        <v>48</v>
      </c>
      <c r="K13" s="21"/>
      <c r="L13" s="21"/>
      <c r="M13" s="21" t="s">
        <v>21</v>
      </c>
    </row>
    <row r="14" spans="2:16" x14ac:dyDescent="0.25">
      <c r="B14" s="21" t="s">
        <v>49</v>
      </c>
      <c r="C14" s="20" t="s">
        <v>323</v>
      </c>
      <c r="D14" s="20" t="s">
        <v>63</v>
      </c>
      <c r="E14" s="20" t="s">
        <v>262</v>
      </c>
      <c r="F14" s="20" t="s">
        <v>45</v>
      </c>
      <c r="G14" s="20">
        <v>3512054502</v>
      </c>
      <c r="H14" s="21" t="s">
        <v>153</v>
      </c>
      <c r="I14" s="23">
        <v>150</v>
      </c>
      <c r="J14" s="21" t="s">
        <v>48</v>
      </c>
      <c r="K14" s="21"/>
      <c r="L14" s="21"/>
      <c r="M14" s="21" t="s">
        <v>21</v>
      </c>
    </row>
    <row r="15" spans="2:16" x14ac:dyDescent="0.25">
      <c r="B15" s="21" t="s">
        <v>42</v>
      </c>
      <c r="C15" s="20" t="s">
        <v>86</v>
      </c>
      <c r="D15" s="20" t="s">
        <v>63</v>
      </c>
      <c r="E15" s="20" t="s">
        <v>324</v>
      </c>
      <c r="F15" s="20" t="s">
        <v>45</v>
      </c>
      <c r="G15" s="20" t="s">
        <v>325</v>
      </c>
      <c r="H15" s="21" t="s">
        <v>60</v>
      </c>
      <c r="I15" s="23">
        <v>890</v>
      </c>
      <c r="J15" s="77" t="s">
        <v>48</v>
      </c>
      <c r="K15" s="21"/>
      <c r="L15" s="21"/>
      <c r="M15" s="21" t="s">
        <v>21</v>
      </c>
    </row>
    <row r="16" spans="2:16" x14ac:dyDescent="0.25">
      <c r="B16" s="21" t="s">
        <v>42</v>
      </c>
      <c r="C16" s="20" t="s">
        <v>741</v>
      </c>
      <c r="D16" s="20" t="s">
        <v>19</v>
      </c>
      <c r="E16" s="20" t="s">
        <v>2000</v>
      </c>
      <c r="F16" s="20" t="s">
        <v>45</v>
      </c>
      <c r="G16" s="20" t="s">
        <v>325</v>
      </c>
      <c r="H16" s="21"/>
      <c r="I16" s="23"/>
      <c r="J16" s="77"/>
      <c r="K16" s="21"/>
      <c r="L16" s="21"/>
      <c r="M16" s="21"/>
    </row>
    <row r="17" spans="2:14" x14ac:dyDescent="0.25">
      <c r="B17" s="21"/>
      <c r="C17" s="123" t="s">
        <v>326</v>
      </c>
      <c r="D17" s="20"/>
      <c r="E17" s="20"/>
      <c r="F17" s="20"/>
      <c r="G17" s="20"/>
      <c r="H17" s="21"/>
      <c r="I17" s="23"/>
      <c r="J17" s="21"/>
      <c r="K17" s="21"/>
      <c r="L17" s="21"/>
      <c r="M17" s="21"/>
    </row>
    <row r="18" spans="2:14" x14ac:dyDescent="0.25">
      <c r="B18" s="124" t="s">
        <v>49</v>
      </c>
      <c r="C18" s="125" t="s">
        <v>258</v>
      </c>
      <c r="D18" s="125" t="s">
        <v>19</v>
      </c>
      <c r="E18" s="125" t="s">
        <v>272</v>
      </c>
      <c r="F18" s="125" t="s">
        <v>327</v>
      </c>
      <c r="G18" s="125" t="s">
        <v>328</v>
      </c>
      <c r="H18" s="124" t="s">
        <v>64</v>
      </c>
      <c r="I18" s="126">
        <v>1600</v>
      </c>
      <c r="J18" s="77" t="s">
        <v>48</v>
      </c>
      <c r="K18" s="124"/>
      <c r="L18" s="124" t="s">
        <v>21</v>
      </c>
      <c r="M18" s="124"/>
    </row>
    <row r="19" spans="2:14" x14ac:dyDescent="0.25">
      <c r="B19" s="124" t="s">
        <v>42</v>
      </c>
      <c r="C19" s="125" t="s">
        <v>79</v>
      </c>
      <c r="D19" s="125" t="s">
        <v>66</v>
      </c>
      <c r="E19" s="125" t="s">
        <v>329</v>
      </c>
      <c r="F19" s="125" t="s">
        <v>330</v>
      </c>
      <c r="G19" s="125" t="s">
        <v>331</v>
      </c>
      <c r="H19" s="124" t="s">
        <v>68</v>
      </c>
      <c r="I19" s="126">
        <v>950</v>
      </c>
      <c r="J19" s="21" t="s">
        <v>48</v>
      </c>
      <c r="K19" s="124"/>
      <c r="L19" s="124" t="s">
        <v>21</v>
      </c>
      <c r="M19" s="124"/>
    </row>
    <row r="20" spans="2:14" x14ac:dyDescent="0.25">
      <c r="B20" s="124" t="s">
        <v>42</v>
      </c>
      <c r="C20" s="125" t="s">
        <v>82</v>
      </c>
      <c r="D20" s="125" t="s">
        <v>66</v>
      </c>
      <c r="E20" s="125" t="s">
        <v>329</v>
      </c>
      <c r="F20" s="125" t="s">
        <v>332</v>
      </c>
      <c r="G20" s="125">
        <v>25209154</v>
      </c>
      <c r="H20" s="124" t="s">
        <v>70</v>
      </c>
      <c r="I20" s="126">
        <v>150</v>
      </c>
      <c r="J20" s="77" t="s">
        <v>48</v>
      </c>
      <c r="K20" s="124"/>
      <c r="L20" s="124" t="s">
        <v>21</v>
      </c>
      <c r="M20" s="124"/>
    </row>
    <row r="21" spans="2:14" x14ac:dyDescent="0.25">
      <c r="B21" s="124" t="s">
        <v>54</v>
      </c>
      <c r="C21" s="125" t="s">
        <v>89</v>
      </c>
      <c r="D21" s="125" t="s">
        <v>63</v>
      </c>
      <c r="E21" s="125" t="s">
        <v>45</v>
      </c>
      <c r="F21" s="125" t="s">
        <v>45</v>
      </c>
      <c r="G21" s="125" t="s">
        <v>325</v>
      </c>
      <c r="H21" s="124" t="s">
        <v>333</v>
      </c>
      <c r="I21" s="126">
        <v>450</v>
      </c>
      <c r="J21" s="21" t="s">
        <v>48</v>
      </c>
      <c r="K21" s="124"/>
      <c r="L21" s="124"/>
      <c r="M21" s="124"/>
    </row>
    <row r="22" spans="2:14" x14ac:dyDescent="0.25">
      <c r="B22" s="124" t="s">
        <v>42</v>
      </c>
      <c r="C22" s="125" t="s">
        <v>84</v>
      </c>
      <c r="D22" s="125" t="s">
        <v>334</v>
      </c>
      <c r="E22" s="125" t="s">
        <v>45</v>
      </c>
      <c r="F22" s="125" t="s">
        <v>45</v>
      </c>
      <c r="G22" s="125" t="s">
        <v>325</v>
      </c>
      <c r="H22" s="124" t="s">
        <v>99</v>
      </c>
      <c r="I22" s="126">
        <v>50</v>
      </c>
      <c r="J22" s="77" t="s">
        <v>48</v>
      </c>
      <c r="K22" s="124"/>
      <c r="L22" s="124" t="s">
        <v>21</v>
      </c>
      <c r="M22" s="124"/>
    </row>
    <row r="23" spans="2:14" x14ac:dyDescent="0.25">
      <c r="B23" s="124" t="s">
        <v>42</v>
      </c>
      <c r="C23" s="128" t="s">
        <v>258</v>
      </c>
      <c r="D23" s="128" t="s">
        <v>335</v>
      </c>
      <c r="E23" s="128" t="s">
        <v>94</v>
      </c>
      <c r="F23" s="128" t="s">
        <v>336</v>
      </c>
      <c r="G23" s="128" t="s">
        <v>337</v>
      </c>
      <c r="H23" s="127" t="s">
        <v>164</v>
      </c>
      <c r="I23" s="129">
        <v>1200</v>
      </c>
      <c r="J23" s="21" t="s">
        <v>48</v>
      </c>
      <c r="K23" s="124"/>
      <c r="L23" s="127"/>
      <c r="M23" s="124" t="s">
        <v>21</v>
      </c>
    </row>
    <row r="24" spans="2:14" x14ac:dyDescent="0.25">
      <c r="B24" s="124" t="s">
        <v>42</v>
      </c>
      <c r="C24" s="125" t="s">
        <v>79</v>
      </c>
      <c r="D24" s="125" t="s">
        <v>63</v>
      </c>
      <c r="E24" s="125" t="s">
        <v>338</v>
      </c>
      <c r="F24" s="125" t="s">
        <v>339</v>
      </c>
      <c r="G24" s="125" t="s">
        <v>340</v>
      </c>
      <c r="H24" s="124" t="s">
        <v>166</v>
      </c>
      <c r="I24" s="126">
        <v>950</v>
      </c>
      <c r="J24" s="77" t="s">
        <v>48</v>
      </c>
      <c r="K24" s="124"/>
      <c r="L24" s="124" t="s">
        <v>21</v>
      </c>
      <c r="M24" s="124"/>
    </row>
    <row r="25" spans="2:14" x14ac:dyDescent="0.25">
      <c r="B25" s="124" t="s">
        <v>42</v>
      </c>
      <c r="C25" s="125" t="s">
        <v>86</v>
      </c>
      <c r="D25" s="125" t="s">
        <v>63</v>
      </c>
      <c r="E25" s="125" t="s">
        <v>341</v>
      </c>
      <c r="F25" s="125" t="s">
        <v>342</v>
      </c>
      <c r="G25" s="125" t="s">
        <v>325</v>
      </c>
      <c r="H25" s="124" t="s">
        <v>170</v>
      </c>
      <c r="I25" s="126">
        <v>950</v>
      </c>
      <c r="J25" s="21" t="s">
        <v>48</v>
      </c>
      <c r="K25" s="124"/>
      <c r="L25" s="124" t="s">
        <v>21</v>
      </c>
      <c r="M25" s="124"/>
    </row>
    <row r="26" spans="2:14" x14ac:dyDescent="0.25">
      <c r="B26" s="124" t="s">
        <v>42</v>
      </c>
      <c r="C26" s="125" t="s">
        <v>343</v>
      </c>
      <c r="D26" s="125" t="s">
        <v>63</v>
      </c>
      <c r="E26" s="125" t="s">
        <v>341</v>
      </c>
      <c r="F26" s="125" t="s">
        <v>344</v>
      </c>
      <c r="G26" s="125" t="s">
        <v>345</v>
      </c>
      <c r="H26" s="124" t="s">
        <v>173</v>
      </c>
      <c r="I26" s="126">
        <v>150</v>
      </c>
      <c r="J26" s="77" t="s">
        <v>48</v>
      </c>
      <c r="K26" s="124"/>
      <c r="L26" s="124" t="s">
        <v>21</v>
      </c>
      <c r="M26" s="124"/>
    </row>
    <row r="27" spans="2:14" x14ac:dyDescent="0.25">
      <c r="B27" s="124" t="s">
        <v>42</v>
      </c>
      <c r="C27" s="125" t="s">
        <v>84</v>
      </c>
      <c r="D27" s="125" t="s">
        <v>63</v>
      </c>
      <c r="E27" s="125" t="s">
        <v>338</v>
      </c>
      <c r="F27" s="125" t="s">
        <v>346</v>
      </c>
      <c r="G27" s="125" t="s">
        <v>347</v>
      </c>
      <c r="H27" s="124" t="s">
        <v>179</v>
      </c>
      <c r="I27" s="126">
        <v>50</v>
      </c>
      <c r="J27" s="21" t="s">
        <v>48</v>
      </c>
      <c r="K27" s="124"/>
      <c r="L27" s="124" t="s">
        <v>21</v>
      </c>
      <c r="M27" s="124"/>
    </row>
    <row r="28" spans="2:14" x14ac:dyDescent="0.25">
      <c r="B28" s="124" t="s">
        <v>42</v>
      </c>
      <c r="C28" s="125" t="s">
        <v>246</v>
      </c>
      <c r="D28" s="125" t="s">
        <v>63</v>
      </c>
      <c r="E28" s="125" t="s">
        <v>163</v>
      </c>
      <c r="F28" s="125" t="s">
        <v>45</v>
      </c>
      <c r="G28" s="125" t="s">
        <v>325</v>
      </c>
      <c r="H28" s="124" t="s">
        <v>231</v>
      </c>
      <c r="I28" s="126">
        <v>50</v>
      </c>
      <c r="J28" s="77" t="s">
        <v>48</v>
      </c>
      <c r="K28" s="124"/>
      <c r="L28" s="124" t="s">
        <v>21</v>
      </c>
      <c r="M28" s="124"/>
    </row>
    <row r="29" spans="2:14" x14ac:dyDescent="0.25">
      <c r="B29" s="124" t="s">
        <v>42</v>
      </c>
      <c r="C29" s="125" t="s">
        <v>258</v>
      </c>
      <c r="D29" s="125" t="s">
        <v>66</v>
      </c>
      <c r="E29" s="125" t="s">
        <v>116</v>
      </c>
      <c r="F29" s="125" t="s">
        <v>348</v>
      </c>
      <c r="G29" s="125"/>
      <c r="H29" s="124" t="s">
        <v>47</v>
      </c>
      <c r="I29" s="126">
        <v>8926</v>
      </c>
      <c r="J29" s="21" t="s">
        <v>48</v>
      </c>
      <c r="K29" s="77" t="s">
        <v>21</v>
      </c>
      <c r="L29" s="77"/>
      <c r="M29" s="77"/>
      <c r="N29" s="721">
        <v>40960</v>
      </c>
    </row>
    <row r="30" spans="2:14" x14ac:dyDescent="0.25">
      <c r="B30" s="124" t="s">
        <v>96</v>
      </c>
      <c r="C30" s="125" t="s">
        <v>97</v>
      </c>
      <c r="D30" s="125" t="s">
        <v>273</v>
      </c>
      <c r="E30" s="125" t="s">
        <v>349</v>
      </c>
      <c r="F30" s="125" t="s">
        <v>45</v>
      </c>
      <c r="G30" s="125" t="s">
        <v>325</v>
      </c>
      <c r="H30" s="124" t="s">
        <v>350</v>
      </c>
      <c r="I30" s="126">
        <v>150</v>
      </c>
      <c r="J30" s="77" t="s">
        <v>48</v>
      </c>
      <c r="K30" s="77"/>
      <c r="L30" s="77" t="s">
        <v>21</v>
      </c>
      <c r="M30" s="77"/>
    </row>
    <row r="31" spans="2:14" x14ac:dyDescent="0.25">
      <c r="B31" s="124" t="s">
        <v>54</v>
      </c>
      <c r="C31" s="125" t="s">
        <v>351</v>
      </c>
      <c r="D31" s="125" t="s">
        <v>56</v>
      </c>
      <c r="E31" s="125" t="s">
        <v>45</v>
      </c>
      <c r="F31" s="125" t="s">
        <v>45</v>
      </c>
      <c r="G31" s="125" t="s">
        <v>325</v>
      </c>
      <c r="H31" s="124" t="s">
        <v>352</v>
      </c>
      <c r="I31" s="126">
        <v>300</v>
      </c>
      <c r="J31" s="21" t="s">
        <v>48</v>
      </c>
      <c r="K31" s="77" t="s">
        <v>21</v>
      </c>
      <c r="L31" s="77"/>
      <c r="M31" s="77"/>
    </row>
    <row r="32" spans="2:14" x14ac:dyDescent="0.25">
      <c r="B32" s="77" t="s">
        <v>42</v>
      </c>
      <c r="C32" s="20" t="s">
        <v>258</v>
      </c>
      <c r="D32" s="80" t="s">
        <v>19</v>
      </c>
      <c r="E32" s="80" t="s">
        <v>116</v>
      </c>
      <c r="F32" s="80" t="s">
        <v>353</v>
      </c>
      <c r="G32" s="80"/>
      <c r="H32" s="77" t="s">
        <v>354</v>
      </c>
      <c r="I32" s="82">
        <v>8926</v>
      </c>
      <c r="J32" s="77" t="s">
        <v>48</v>
      </c>
      <c r="K32" s="77" t="s">
        <v>21</v>
      </c>
      <c r="L32" s="77"/>
      <c r="M32" s="77"/>
      <c r="N32" s="721">
        <v>40960</v>
      </c>
    </row>
    <row r="33" spans="2:14" x14ac:dyDescent="0.25">
      <c r="B33" s="559"/>
      <c r="C33" s="829"/>
      <c r="D33" s="550"/>
      <c r="E33" s="550"/>
      <c r="F33" s="550"/>
      <c r="G33" s="551"/>
      <c r="H33" s="559"/>
      <c r="I33" s="555">
        <f>SUM(I11:I32)</f>
        <v>26792</v>
      </c>
      <c r="J33" s="553"/>
      <c r="K33" s="553"/>
      <c r="L33" s="553"/>
      <c r="M33" s="554"/>
      <c r="N33" s="721"/>
    </row>
    <row r="34" spans="2:14" ht="15" customHeight="1" x14ac:dyDescent="0.25">
      <c r="B34" s="988" t="s">
        <v>22</v>
      </c>
      <c r="C34" s="989"/>
      <c r="D34" s="989"/>
      <c r="E34" s="989"/>
      <c r="F34" s="989"/>
      <c r="G34" s="1013" t="s">
        <v>23</v>
      </c>
      <c r="H34" s="1013"/>
      <c r="I34" s="1013"/>
      <c r="J34" s="1013"/>
      <c r="K34" s="1013"/>
      <c r="L34" s="1013"/>
      <c r="M34" s="1013"/>
    </row>
    <row r="35" spans="2:14" x14ac:dyDescent="0.25">
      <c r="B35" s="991"/>
      <c r="C35" s="992"/>
      <c r="D35" s="992"/>
      <c r="E35" s="992"/>
      <c r="F35" s="992"/>
      <c r="G35" s="1013"/>
      <c r="H35" s="1013"/>
      <c r="I35" s="1013"/>
      <c r="J35" s="1013"/>
      <c r="K35" s="1013"/>
      <c r="L35" s="1013"/>
      <c r="M35" s="1013"/>
    </row>
    <row r="36" spans="2:14" x14ac:dyDescent="0.25">
      <c r="B36" s="991"/>
      <c r="C36" s="992"/>
      <c r="D36" s="992"/>
      <c r="E36" s="992"/>
      <c r="F36" s="992"/>
      <c r="G36" s="1013"/>
      <c r="H36" s="1013"/>
      <c r="I36" s="1013"/>
      <c r="J36" s="1013"/>
      <c r="K36" s="1013"/>
      <c r="L36" s="1013"/>
      <c r="M36" s="1013"/>
    </row>
    <row r="37" spans="2:14" x14ac:dyDescent="0.25">
      <c r="B37" s="994"/>
      <c r="C37" s="995"/>
      <c r="D37" s="995"/>
      <c r="E37" s="995"/>
      <c r="F37" s="995"/>
      <c r="G37" s="1013"/>
      <c r="H37" s="1013"/>
      <c r="I37" s="1013"/>
      <c r="J37" s="1013"/>
      <c r="K37" s="1013"/>
      <c r="L37" s="1013"/>
      <c r="M37" s="1013"/>
    </row>
    <row r="38" spans="2:14" x14ac:dyDescent="0.25">
      <c r="E38" s="33"/>
      <c r="F38" s="33"/>
      <c r="G38" s="33"/>
      <c r="H38" s="33"/>
      <c r="I38" s="33"/>
      <c r="J38" s="33"/>
      <c r="K38" s="33"/>
      <c r="L38" s="33"/>
      <c r="M38" s="33"/>
    </row>
    <row r="51" spans="2:13" x14ac:dyDescent="0.25">
      <c r="B51" s="10"/>
      <c r="C51" s="10"/>
      <c r="D51" s="11"/>
      <c r="E51" s="11"/>
      <c r="L51" s="13"/>
      <c r="M51" s="11"/>
    </row>
    <row r="52" spans="2:13" ht="15.75" thickBot="1" x14ac:dyDescent="0.3">
      <c r="B52" s="10"/>
      <c r="C52" s="10"/>
      <c r="D52" s="11"/>
      <c r="E52" s="11"/>
      <c r="L52" s="13"/>
      <c r="M52" s="11"/>
    </row>
    <row r="53" spans="2:13" ht="16.5" thickTop="1" thickBot="1" x14ac:dyDescent="0.3">
      <c r="B53" s="1011" t="s">
        <v>135</v>
      </c>
      <c r="C53" s="1118" t="s">
        <v>35</v>
      </c>
      <c r="D53" s="1016" t="s">
        <v>6</v>
      </c>
      <c r="E53" s="1016" t="s">
        <v>3</v>
      </c>
      <c r="F53" s="1016" t="s">
        <v>4</v>
      </c>
      <c r="G53" s="1016" t="s">
        <v>7</v>
      </c>
      <c r="H53" s="1016" t="s">
        <v>36</v>
      </c>
      <c r="I53" s="1016" t="s">
        <v>37</v>
      </c>
      <c r="J53" s="1060" t="s">
        <v>8</v>
      </c>
      <c r="K53" s="1062" t="s">
        <v>38</v>
      </c>
      <c r="L53" s="1063"/>
      <c r="M53" s="1063"/>
    </row>
    <row r="54" spans="2:13" x14ac:dyDescent="0.25">
      <c r="B54" s="1011"/>
      <c r="C54" s="1119"/>
      <c r="D54" s="1017"/>
      <c r="E54" s="1017"/>
      <c r="F54" s="1017"/>
      <c r="G54" s="1017"/>
      <c r="H54" s="1017"/>
      <c r="I54" s="1017"/>
      <c r="J54" s="1061"/>
      <c r="K54" s="16" t="s">
        <v>11</v>
      </c>
      <c r="L54" s="16" t="s">
        <v>12</v>
      </c>
      <c r="M54" s="17" t="s">
        <v>13</v>
      </c>
    </row>
    <row r="55" spans="2:13" x14ac:dyDescent="0.25">
      <c r="B55" s="131"/>
      <c r="C55" s="132" t="s">
        <v>355</v>
      </c>
      <c r="E55" s="131"/>
      <c r="F55" s="131"/>
      <c r="G55" s="131"/>
      <c r="H55" s="131"/>
      <c r="I55" s="131"/>
      <c r="J55" s="131"/>
      <c r="K55" s="131"/>
      <c r="L55" s="133"/>
      <c r="M55" s="133"/>
    </row>
    <row r="56" spans="2:13" x14ac:dyDescent="0.25">
      <c r="B56" s="21" t="s">
        <v>42</v>
      </c>
      <c r="C56" s="134" t="s">
        <v>65</v>
      </c>
      <c r="D56" s="20" t="s">
        <v>66</v>
      </c>
      <c r="E56" s="20" t="s">
        <v>67</v>
      </c>
      <c r="F56" s="20" t="s">
        <v>291</v>
      </c>
      <c r="G56" s="22" t="s">
        <v>46</v>
      </c>
      <c r="H56" s="21" t="s">
        <v>47</v>
      </c>
      <c r="I56" s="23">
        <v>2600</v>
      </c>
      <c r="J56" s="21" t="s">
        <v>48</v>
      </c>
      <c r="K56" s="21"/>
      <c r="L56" s="21"/>
      <c r="M56" s="21" t="s">
        <v>21</v>
      </c>
    </row>
    <row r="57" spans="2:13" ht="23.25" x14ac:dyDescent="0.25">
      <c r="B57" s="21" t="s">
        <v>42</v>
      </c>
      <c r="C57" s="134" t="s">
        <v>326</v>
      </c>
      <c r="D57" s="19" t="s">
        <v>356</v>
      </c>
      <c r="E57" s="20" t="s">
        <v>45</v>
      </c>
      <c r="F57" s="20" t="s">
        <v>45</v>
      </c>
      <c r="G57" s="22" t="s">
        <v>46</v>
      </c>
      <c r="H57" s="21" t="s">
        <v>51</v>
      </c>
      <c r="I57" s="23">
        <v>2850</v>
      </c>
      <c r="J57" s="21" t="s">
        <v>48</v>
      </c>
      <c r="K57" s="21"/>
      <c r="L57" s="21" t="s">
        <v>21</v>
      </c>
      <c r="M57" s="21"/>
    </row>
    <row r="58" spans="2:13" x14ac:dyDescent="0.25">
      <c r="B58" s="21" t="s">
        <v>49</v>
      </c>
      <c r="C58" s="134" t="s">
        <v>294</v>
      </c>
      <c r="D58" s="20" t="s">
        <v>63</v>
      </c>
      <c r="E58" s="20" t="s">
        <v>45</v>
      </c>
      <c r="F58" s="20" t="s">
        <v>45</v>
      </c>
      <c r="G58" s="22" t="s">
        <v>46</v>
      </c>
      <c r="H58" s="21" t="s">
        <v>357</v>
      </c>
      <c r="I58" s="23">
        <v>600</v>
      </c>
      <c r="J58" s="21" t="s">
        <v>48</v>
      </c>
      <c r="K58" s="21"/>
      <c r="L58" s="21"/>
      <c r="M58" s="21" t="s">
        <v>21</v>
      </c>
    </row>
    <row r="59" spans="2:13" ht="23.25" x14ac:dyDescent="0.25">
      <c r="B59" s="21" t="s">
        <v>42</v>
      </c>
      <c r="C59" s="134" t="s">
        <v>50</v>
      </c>
      <c r="D59" s="19" t="s">
        <v>356</v>
      </c>
      <c r="E59" s="20" t="s">
        <v>45</v>
      </c>
      <c r="F59" s="20" t="s">
        <v>45</v>
      </c>
      <c r="G59" s="22" t="s">
        <v>46</v>
      </c>
      <c r="H59" s="21" t="s">
        <v>153</v>
      </c>
      <c r="I59" s="23">
        <v>2600</v>
      </c>
      <c r="J59" s="21" t="s">
        <v>48</v>
      </c>
      <c r="K59" s="24"/>
      <c r="L59" s="21" t="s">
        <v>21</v>
      </c>
      <c r="M59" s="24"/>
    </row>
    <row r="60" spans="2:13" x14ac:dyDescent="0.25">
      <c r="B60" s="21" t="s">
        <v>42</v>
      </c>
      <c r="C60" s="134" t="s">
        <v>358</v>
      </c>
      <c r="D60" s="20" t="s">
        <v>359</v>
      </c>
      <c r="E60" s="20" t="s">
        <v>45</v>
      </c>
      <c r="F60" s="20" t="s">
        <v>45</v>
      </c>
      <c r="G60" s="22" t="s">
        <v>46</v>
      </c>
      <c r="H60" s="21" t="s">
        <v>360</v>
      </c>
      <c r="I60" s="23">
        <v>600</v>
      </c>
      <c r="J60" s="21" t="s">
        <v>48</v>
      </c>
      <c r="K60" s="21"/>
      <c r="L60" s="21"/>
      <c r="M60" s="21" t="s">
        <v>21</v>
      </c>
    </row>
    <row r="61" spans="2:13" x14ac:dyDescent="0.25">
      <c r="B61" s="30" t="s">
        <v>78</v>
      </c>
      <c r="C61" s="135" t="s">
        <v>361</v>
      </c>
      <c r="D61" s="20" t="s">
        <v>56</v>
      </c>
      <c r="E61" s="20" t="s">
        <v>45</v>
      </c>
      <c r="F61" s="20" t="s">
        <v>45</v>
      </c>
      <c r="G61" s="22" t="s">
        <v>46</v>
      </c>
      <c r="H61" s="21" t="s">
        <v>61</v>
      </c>
      <c r="I61" s="23">
        <v>950</v>
      </c>
      <c r="J61" s="21" t="s">
        <v>48</v>
      </c>
      <c r="K61" s="67"/>
      <c r="L61" s="21" t="s">
        <v>21</v>
      </c>
      <c r="M61" s="67"/>
    </row>
    <row r="62" spans="2:13" ht="12.75" customHeight="1" x14ac:dyDescent="0.25">
      <c r="B62" s="30"/>
      <c r="C62" s="136" t="s">
        <v>362</v>
      </c>
      <c r="D62" s="20"/>
      <c r="E62" s="20"/>
      <c r="F62" s="20"/>
      <c r="G62" s="22"/>
      <c r="H62" s="21"/>
      <c r="I62" s="23"/>
      <c r="J62" s="21"/>
      <c r="K62" s="67"/>
      <c r="L62" s="21"/>
      <c r="M62" s="67"/>
    </row>
    <row r="63" spans="2:13" x14ac:dyDescent="0.25">
      <c r="B63" s="21" t="s">
        <v>363</v>
      </c>
      <c r="C63" s="134" t="s">
        <v>50</v>
      </c>
      <c r="D63" s="20" t="s">
        <v>19</v>
      </c>
      <c r="E63" s="20" t="s">
        <v>364</v>
      </c>
      <c r="F63" s="20" t="s">
        <v>45</v>
      </c>
      <c r="G63" s="22" t="s">
        <v>46</v>
      </c>
      <c r="H63" s="21" t="s">
        <v>365</v>
      </c>
      <c r="I63" s="23">
        <v>1200</v>
      </c>
      <c r="J63" s="21" t="s">
        <v>48</v>
      </c>
      <c r="K63" s="39"/>
      <c r="L63" s="39"/>
      <c r="M63" s="137" t="s">
        <v>21</v>
      </c>
    </row>
    <row r="64" spans="2:13" x14ac:dyDescent="0.25">
      <c r="B64" s="21" t="s">
        <v>42</v>
      </c>
      <c r="C64" s="134" t="s">
        <v>366</v>
      </c>
      <c r="D64" s="20" t="s">
        <v>19</v>
      </c>
      <c r="E64" s="20" t="s">
        <v>364</v>
      </c>
      <c r="F64" s="20" t="s">
        <v>45</v>
      </c>
      <c r="G64" s="22" t="s">
        <v>46</v>
      </c>
      <c r="H64" s="21" t="s">
        <v>68</v>
      </c>
      <c r="I64" s="23">
        <v>2200</v>
      </c>
      <c r="J64" s="21" t="s">
        <v>48</v>
      </c>
      <c r="K64" s="39"/>
      <c r="L64" s="39"/>
      <c r="M64" s="137" t="s">
        <v>21</v>
      </c>
    </row>
    <row r="65" spans="2:13" x14ac:dyDescent="0.25">
      <c r="B65" s="21" t="s">
        <v>42</v>
      </c>
      <c r="C65" s="134" t="s">
        <v>367</v>
      </c>
      <c r="D65" s="20" t="s">
        <v>19</v>
      </c>
      <c r="E65" s="20" t="s">
        <v>45</v>
      </c>
      <c r="F65" s="20" t="s">
        <v>45</v>
      </c>
      <c r="G65" s="22" t="s">
        <v>46</v>
      </c>
      <c r="H65" s="21" t="s">
        <v>368</v>
      </c>
      <c r="I65" s="23">
        <v>3500</v>
      </c>
      <c r="J65" s="21" t="s">
        <v>48</v>
      </c>
      <c r="K65" s="21"/>
      <c r="L65" s="21"/>
      <c r="M65" s="21" t="s">
        <v>21</v>
      </c>
    </row>
    <row r="66" spans="2:13" x14ac:dyDescent="0.25">
      <c r="B66" s="21" t="s">
        <v>42</v>
      </c>
      <c r="C66" s="134" t="s">
        <v>369</v>
      </c>
      <c r="D66" s="20" t="s">
        <v>19</v>
      </c>
      <c r="E66" s="20" t="s">
        <v>45</v>
      </c>
      <c r="F66" s="20" t="s">
        <v>45</v>
      </c>
      <c r="G66" s="22" t="s">
        <v>46</v>
      </c>
      <c r="H66" s="21" t="s">
        <v>72</v>
      </c>
      <c r="I66" s="23">
        <v>750</v>
      </c>
      <c r="J66" s="21" t="s">
        <v>48</v>
      </c>
      <c r="K66" s="21"/>
      <c r="L66" s="21"/>
      <c r="M66" s="21" t="s">
        <v>21</v>
      </c>
    </row>
    <row r="67" spans="2:13" x14ac:dyDescent="0.25">
      <c r="B67" s="21" t="s">
        <v>54</v>
      </c>
      <c r="C67" s="134" t="s">
        <v>370</v>
      </c>
      <c r="D67" s="20" t="s">
        <v>63</v>
      </c>
      <c r="E67" s="20" t="s">
        <v>45</v>
      </c>
      <c r="F67" s="20" t="s">
        <v>45</v>
      </c>
      <c r="G67" s="22" t="s">
        <v>46</v>
      </c>
      <c r="H67" s="21" t="s">
        <v>99</v>
      </c>
      <c r="I67" s="23">
        <v>150</v>
      </c>
      <c r="J67" s="21" t="s">
        <v>48</v>
      </c>
      <c r="K67" s="21"/>
      <c r="L67" s="21" t="s">
        <v>21</v>
      </c>
      <c r="M67" s="21"/>
    </row>
    <row r="68" spans="2:13" x14ac:dyDescent="0.25">
      <c r="B68" s="21"/>
      <c r="C68" s="138" t="s">
        <v>371</v>
      </c>
      <c r="D68" s="20"/>
      <c r="E68" s="20"/>
      <c r="F68" s="20"/>
      <c r="G68" s="22"/>
      <c r="H68" s="21"/>
      <c r="I68" s="23"/>
      <c r="J68" s="21"/>
      <c r="K68" s="21"/>
      <c r="L68" s="21"/>
      <c r="M68" s="21"/>
    </row>
    <row r="69" spans="2:13" ht="12.75" customHeight="1" x14ac:dyDescent="0.25">
      <c r="B69" s="21" t="s">
        <v>42</v>
      </c>
      <c r="C69" s="134" t="s">
        <v>52</v>
      </c>
      <c r="D69" s="19" t="s">
        <v>356</v>
      </c>
      <c r="E69" s="20" t="s">
        <v>45</v>
      </c>
      <c r="F69" s="20" t="s">
        <v>45</v>
      </c>
      <c r="G69" s="22" t="s">
        <v>46</v>
      </c>
      <c r="H69" s="21" t="s">
        <v>164</v>
      </c>
      <c r="I69" s="23">
        <v>2500</v>
      </c>
      <c r="J69" s="21" t="s">
        <v>48</v>
      </c>
      <c r="K69" s="21"/>
      <c r="L69" s="21" t="s">
        <v>21</v>
      </c>
      <c r="M69" s="21"/>
    </row>
    <row r="70" spans="2:13" ht="15" customHeight="1" x14ac:dyDescent="0.25">
      <c r="B70" s="21" t="s">
        <v>42</v>
      </c>
      <c r="C70" s="134" t="s">
        <v>372</v>
      </c>
      <c r="D70" s="139" t="s">
        <v>373</v>
      </c>
      <c r="E70" s="20" t="s">
        <v>45</v>
      </c>
      <c r="F70" s="20" t="s">
        <v>45</v>
      </c>
      <c r="G70" s="22" t="s">
        <v>46</v>
      </c>
      <c r="H70" s="21" t="s">
        <v>166</v>
      </c>
      <c r="I70" s="23">
        <v>1600</v>
      </c>
      <c r="J70" s="21" t="s">
        <v>48</v>
      </c>
      <c r="K70" s="21"/>
      <c r="L70" s="21" t="s">
        <v>21</v>
      </c>
      <c r="M70" s="21"/>
    </row>
    <row r="71" spans="2:13" ht="13.5" customHeight="1" x14ac:dyDescent="0.25">
      <c r="B71" s="21" t="s">
        <v>293</v>
      </c>
      <c r="C71" s="134" t="s">
        <v>374</v>
      </c>
      <c r="D71" s="19" t="s">
        <v>375</v>
      </c>
      <c r="E71" s="20" t="s">
        <v>45</v>
      </c>
      <c r="F71" s="20" t="s">
        <v>45</v>
      </c>
      <c r="G71" s="22" t="s">
        <v>46</v>
      </c>
      <c r="H71" s="21" t="s">
        <v>170</v>
      </c>
      <c r="I71" s="23">
        <v>1500</v>
      </c>
      <c r="J71" s="21" t="s">
        <v>48</v>
      </c>
      <c r="K71" s="21"/>
      <c r="L71" s="21" t="s">
        <v>21</v>
      </c>
      <c r="M71" s="21"/>
    </row>
    <row r="72" spans="2:13" x14ac:dyDescent="0.25">
      <c r="B72" s="77" t="s">
        <v>42</v>
      </c>
      <c r="C72" s="168" t="s">
        <v>376</v>
      </c>
      <c r="D72" s="80" t="s">
        <v>66</v>
      </c>
      <c r="E72" s="80" t="s">
        <v>45</v>
      </c>
      <c r="F72" s="80" t="s">
        <v>45</v>
      </c>
      <c r="G72" s="77" t="s">
        <v>46</v>
      </c>
      <c r="H72" s="77" t="s">
        <v>99</v>
      </c>
      <c r="I72" s="82">
        <v>500</v>
      </c>
      <c r="J72" s="77" t="s">
        <v>48</v>
      </c>
      <c r="K72" s="77"/>
      <c r="L72" s="77" t="s">
        <v>21</v>
      </c>
      <c r="M72" s="77"/>
    </row>
    <row r="73" spans="2:13" x14ac:dyDescent="0.25">
      <c r="B73" s="559"/>
      <c r="C73" s="606"/>
      <c r="D73" s="550"/>
      <c r="E73" s="550"/>
      <c r="F73" s="550"/>
      <c r="G73" s="554"/>
      <c r="H73" s="559"/>
      <c r="I73" s="555">
        <f>SUM(I56:I72)</f>
        <v>24100</v>
      </c>
      <c r="J73" s="553"/>
      <c r="K73" s="553"/>
      <c r="L73" s="553"/>
      <c r="M73" s="554"/>
    </row>
    <row r="74" spans="2:13" x14ac:dyDescent="0.25">
      <c r="B74" s="988" t="s">
        <v>22</v>
      </c>
      <c r="C74" s="989"/>
      <c r="D74" s="989"/>
      <c r="E74" s="989"/>
      <c r="F74" s="989"/>
      <c r="G74" s="990"/>
      <c r="H74" s="997" t="s">
        <v>23</v>
      </c>
      <c r="I74" s="998"/>
      <c r="J74" s="998"/>
      <c r="K74" s="998"/>
      <c r="L74" s="998"/>
      <c r="M74" s="999"/>
    </row>
    <row r="75" spans="2:13" x14ac:dyDescent="0.25">
      <c r="B75" s="991"/>
      <c r="C75" s="992"/>
      <c r="D75" s="992"/>
      <c r="E75" s="992"/>
      <c r="F75" s="992"/>
      <c r="G75" s="993"/>
      <c r="H75" s="1000"/>
      <c r="I75" s="1001"/>
      <c r="J75" s="1001"/>
      <c r="K75" s="1001"/>
      <c r="L75" s="1001"/>
      <c r="M75" s="1002"/>
    </row>
    <row r="76" spans="2:13" x14ac:dyDescent="0.25">
      <c r="B76" s="991"/>
      <c r="C76" s="992"/>
      <c r="D76" s="992"/>
      <c r="E76" s="992"/>
      <c r="F76" s="992"/>
      <c r="G76" s="993"/>
      <c r="H76" s="1000"/>
      <c r="I76" s="1001"/>
      <c r="J76" s="1001"/>
      <c r="K76" s="1001"/>
      <c r="L76" s="1001"/>
      <c r="M76" s="1002"/>
    </row>
    <row r="77" spans="2:13" ht="5.25" customHeight="1" x14ac:dyDescent="0.25">
      <c r="B77" s="994"/>
      <c r="C77" s="995"/>
      <c r="D77" s="995"/>
      <c r="E77" s="995"/>
      <c r="F77" s="995"/>
      <c r="G77" s="996"/>
      <c r="H77" s="1003"/>
      <c r="I77" s="1004"/>
      <c r="J77" s="1004"/>
      <c r="K77" s="1004"/>
      <c r="L77" s="1004"/>
      <c r="M77" s="1005"/>
    </row>
    <row r="78" spans="2:13" x14ac:dyDescent="0.25">
      <c r="B78" s="45"/>
      <c r="C78" s="45"/>
      <c r="D78" s="45"/>
      <c r="E78" s="45"/>
      <c r="F78" s="45"/>
      <c r="G78" s="45"/>
      <c r="H78" s="46"/>
      <c r="I78" s="46"/>
      <c r="J78" s="46"/>
      <c r="K78" s="46"/>
      <c r="L78" s="46"/>
      <c r="M78" s="46"/>
    </row>
    <row r="79" spans="2:13" x14ac:dyDescent="0.25">
      <c r="B79" s="45"/>
      <c r="C79" s="45"/>
      <c r="D79" s="45"/>
      <c r="E79" s="45"/>
      <c r="F79" s="45"/>
      <c r="G79" s="45"/>
      <c r="H79" s="46"/>
      <c r="I79" s="46"/>
      <c r="J79" s="46"/>
      <c r="K79" s="46"/>
      <c r="L79" s="46"/>
      <c r="M79" s="46"/>
    </row>
    <row r="80" spans="2:13" x14ac:dyDescent="0.25">
      <c r="E80" s="31"/>
      <c r="F80" s="31"/>
      <c r="G80" s="31"/>
      <c r="H80" s="31"/>
      <c r="I80" s="31"/>
      <c r="J80" s="31"/>
      <c r="K80" s="31"/>
      <c r="L80" s="31"/>
      <c r="M80" s="31"/>
    </row>
    <row r="84" spans="5:13" x14ac:dyDescent="0.25">
      <c r="E84" s="33"/>
      <c r="F84" s="33"/>
      <c r="G84" s="33"/>
      <c r="H84" s="33"/>
      <c r="I84" s="33"/>
      <c r="J84" s="33"/>
      <c r="K84" s="33"/>
      <c r="L84" s="33"/>
      <c r="M84" s="33"/>
    </row>
  </sheetData>
  <mergeCells count="24">
    <mergeCell ref="B74:G77"/>
    <mergeCell ref="H74:M77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K53:M53"/>
    <mergeCell ref="B34:F37"/>
    <mergeCell ref="G34:M37"/>
    <mergeCell ref="G7:G8"/>
    <mergeCell ref="H7:H8"/>
    <mergeCell ref="I7:I8"/>
    <mergeCell ref="J7:J8"/>
    <mergeCell ref="K7:M7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zoomScale="85" zoomScaleNormal="85" workbookViewId="0">
      <selection activeCell="C61" sqref="C61"/>
    </sheetView>
  </sheetViews>
  <sheetFormatPr baseColWidth="10" defaultRowHeight="15" x14ac:dyDescent="0.25"/>
  <cols>
    <col min="2" max="2" width="12.5703125" customWidth="1"/>
    <col min="3" max="3" width="28.140625" customWidth="1"/>
    <col min="4" max="4" width="12.7109375" customWidth="1"/>
    <col min="7" max="7" width="15.28515625" customWidth="1"/>
    <col min="11" max="11" width="10.5703125" customWidth="1"/>
    <col min="12" max="12" width="10.7109375" customWidth="1"/>
    <col min="13" max="13" width="11.140625" customWidth="1"/>
  </cols>
  <sheetData>
    <row r="1" spans="1:15" ht="15.75" thickBot="1" x14ac:dyDescent="0.3"/>
    <row r="2" spans="1:15" ht="15.75" thickBot="1" x14ac:dyDescent="0.3">
      <c r="N2" s="1124" t="s">
        <v>1845</v>
      </c>
      <c r="O2" s="1125"/>
    </row>
    <row r="3" spans="1:15" ht="15.75" thickBot="1" x14ac:dyDescent="0.3">
      <c r="B3" s="10"/>
      <c r="C3" s="10"/>
      <c r="D3" s="11"/>
      <c r="E3" s="11"/>
      <c r="L3" s="13"/>
      <c r="M3" s="11"/>
      <c r="N3" s="1126">
        <f>I30+I74</f>
        <v>83133</v>
      </c>
      <c r="O3" s="1127"/>
    </row>
    <row r="4" spans="1:15" x14ac:dyDescent="0.25">
      <c r="B4" s="10"/>
      <c r="C4" s="10"/>
      <c r="D4" s="11"/>
      <c r="E4" s="11"/>
      <c r="L4" s="13"/>
      <c r="M4" s="11"/>
    </row>
    <row r="5" spans="1:15" ht="15.75" thickBot="1" x14ac:dyDescent="0.3">
      <c r="B5" s="10"/>
      <c r="C5" s="10"/>
      <c r="D5" s="11"/>
      <c r="E5" s="11"/>
      <c r="L5" s="13"/>
      <c r="M5" s="11"/>
    </row>
    <row r="6" spans="1:15" ht="16.5" thickTop="1" thickBot="1" x14ac:dyDescent="0.3">
      <c r="B6" s="1103" t="s">
        <v>377</v>
      </c>
      <c r="C6" s="1016" t="s">
        <v>35</v>
      </c>
      <c r="D6" s="1016" t="s">
        <v>6</v>
      </c>
      <c r="E6" s="1016" t="s">
        <v>3</v>
      </c>
      <c r="F6" s="1016" t="s">
        <v>4</v>
      </c>
      <c r="G6" s="1016" t="s">
        <v>7</v>
      </c>
      <c r="H6" s="1016" t="s">
        <v>36</v>
      </c>
      <c r="I6" s="1116" t="s">
        <v>75</v>
      </c>
      <c r="J6" s="1128" t="s">
        <v>378</v>
      </c>
      <c r="K6" s="1025" t="s">
        <v>38</v>
      </c>
      <c r="L6" s="1026"/>
      <c r="M6" s="1026"/>
    </row>
    <row r="7" spans="1:15" x14ac:dyDescent="0.25">
      <c r="B7" s="1104"/>
      <c r="C7" s="1017"/>
      <c r="D7" s="1017"/>
      <c r="E7" s="1017"/>
      <c r="F7" s="1017"/>
      <c r="G7" s="1017"/>
      <c r="H7" s="1017"/>
      <c r="I7" s="1117"/>
      <c r="J7" s="1129"/>
      <c r="K7" s="35" t="s">
        <v>11</v>
      </c>
      <c r="L7" s="35" t="s">
        <v>12</v>
      </c>
      <c r="M7" s="36" t="s">
        <v>13</v>
      </c>
    </row>
    <row r="8" spans="1:15" x14ac:dyDescent="0.25">
      <c r="B8" s="516"/>
      <c r="C8" s="191" t="s">
        <v>1981</v>
      </c>
      <c r="D8" s="746"/>
      <c r="E8" s="746"/>
      <c r="F8" s="746"/>
      <c r="G8" s="746"/>
      <c r="H8" s="746"/>
      <c r="I8" s="516"/>
      <c r="J8" s="516"/>
      <c r="K8" s="153"/>
      <c r="L8" s="153"/>
      <c r="M8" s="153"/>
    </row>
    <row r="9" spans="1:15" x14ac:dyDescent="0.25">
      <c r="B9" s="21" t="s">
        <v>42</v>
      </c>
      <c r="C9" s="24" t="s">
        <v>248</v>
      </c>
      <c r="D9" s="20" t="s">
        <v>19</v>
      </c>
      <c r="E9" s="20" t="s">
        <v>116</v>
      </c>
      <c r="F9" s="20" t="s">
        <v>402</v>
      </c>
      <c r="G9" s="21" t="s">
        <v>46</v>
      </c>
      <c r="H9" s="21" t="s">
        <v>403</v>
      </c>
      <c r="I9" s="23">
        <v>3800</v>
      </c>
      <c r="J9" s="21" t="s">
        <v>48</v>
      </c>
      <c r="K9" s="21" t="s">
        <v>21</v>
      </c>
      <c r="L9" s="21"/>
      <c r="M9" s="21"/>
    </row>
    <row r="10" spans="1:15" x14ac:dyDescent="0.25">
      <c r="A10" s="734"/>
      <c r="B10" s="21" t="s">
        <v>42</v>
      </c>
      <c r="C10" s="756" t="s">
        <v>114</v>
      </c>
      <c r="D10" s="20" t="s">
        <v>63</v>
      </c>
      <c r="E10" s="20" t="s">
        <v>408</v>
      </c>
      <c r="F10" s="20" t="s">
        <v>409</v>
      </c>
      <c r="G10" s="21" t="s">
        <v>410</v>
      </c>
      <c r="H10" s="21" t="s">
        <v>170</v>
      </c>
      <c r="I10" s="23">
        <v>14987</v>
      </c>
      <c r="J10" s="21" t="s">
        <v>48</v>
      </c>
      <c r="K10" s="21" t="s">
        <v>119</v>
      </c>
      <c r="L10" s="21"/>
      <c r="M10" s="21"/>
    </row>
    <row r="11" spans="1:15" x14ac:dyDescent="0.25">
      <c r="A11" s="734"/>
      <c r="B11" s="21" t="s">
        <v>49</v>
      </c>
      <c r="C11" s="756" t="s">
        <v>1920</v>
      </c>
      <c r="D11" s="20" t="s">
        <v>155</v>
      </c>
      <c r="E11" s="20"/>
      <c r="F11" s="20" t="s">
        <v>1919</v>
      </c>
      <c r="G11" s="21"/>
      <c r="H11" s="21"/>
      <c r="I11" s="23">
        <v>27000</v>
      </c>
      <c r="J11" s="21" t="s">
        <v>48</v>
      </c>
      <c r="K11" s="21"/>
      <c r="L11" s="21"/>
      <c r="M11" s="21"/>
    </row>
    <row r="12" spans="1:15" x14ac:dyDescent="0.25">
      <c r="B12" s="140" t="s">
        <v>42</v>
      </c>
      <c r="C12" s="141" t="s">
        <v>404</v>
      </c>
      <c r="D12" s="142" t="s">
        <v>66</v>
      </c>
      <c r="E12" s="142" t="s">
        <v>45</v>
      </c>
      <c r="F12" s="142" t="s">
        <v>45</v>
      </c>
      <c r="G12" s="21" t="s">
        <v>46</v>
      </c>
      <c r="H12" s="140" t="s">
        <v>72</v>
      </c>
      <c r="I12" s="23">
        <v>450</v>
      </c>
      <c r="J12" s="140" t="s">
        <v>48</v>
      </c>
      <c r="K12" s="140"/>
      <c r="L12" s="140" t="s">
        <v>21</v>
      </c>
      <c r="M12" s="140"/>
    </row>
    <row r="13" spans="1:15" x14ac:dyDescent="0.25">
      <c r="B13" s="21"/>
      <c r="C13" s="191" t="s">
        <v>1980</v>
      </c>
      <c r="D13" s="20"/>
      <c r="E13" s="20"/>
      <c r="F13" s="20"/>
      <c r="G13" s="21"/>
      <c r="H13" s="21"/>
      <c r="I13" s="23"/>
      <c r="J13" s="21"/>
      <c r="K13" s="21"/>
      <c r="L13" s="21"/>
      <c r="M13" s="21"/>
    </row>
    <row r="14" spans="1:15" x14ac:dyDescent="0.25">
      <c r="B14" s="21" t="s">
        <v>42</v>
      </c>
      <c r="C14" s="18" t="s">
        <v>391</v>
      </c>
      <c r="D14" s="20" t="s">
        <v>66</v>
      </c>
      <c r="E14" s="20" t="s">
        <v>329</v>
      </c>
      <c r="F14" s="20" t="s">
        <v>392</v>
      </c>
      <c r="G14" s="21" t="s">
        <v>46</v>
      </c>
      <c r="H14" s="21" t="s">
        <v>393</v>
      </c>
      <c r="I14" s="23">
        <v>1800</v>
      </c>
      <c r="J14" s="21" t="s">
        <v>48</v>
      </c>
      <c r="K14" s="21" t="s">
        <v>21</v>
      </c>
      <c r="L14" s="21"/>
      <c r="M14" s="21"/>
    </row>
    <row r="15" spans="1:15" x14ac:dyDescent="0.25">
      <c r="B15" s="21" t="s">
        <v>42</v>
      </c>
      <c r="C15" s="18" t="s">
        <v>82</v>
      </c>
      <c r="D15" s="20" t="s">
        <v>66</v>
      </c>
      <c r="E15" s="20" t="s">
        <v>329</v>
      </c>
      <c r="F15" s="20"/>
      <c r="G15" s="21" t="s">
        <v>1984</v>
      </c>
      <c r="H15" s="21"/>
      <c r="I15" s="23"/>
      <c r="J15" s="21"/>
      <c r="K15" s="21"/>
      <c r="L15" s="21"/>
      <c r="M15" s="21"/>
    </row>
    <row r="16" spans="1:15" x14ac:dyDescent="0.25">
      <c r="B16" s="21" t="s">
        <v>42</v>
      </c>
      <c r="C16" s="18" t="s">
        <v>84</v>
      </c>
      <c r="D16" s="20" t="s">
        <v>66</v>
      </c>
      <c r="E16" s="20" t="s">
        <v>329</v>
      </c>
      <c r="F16" s="20"/>
      <c r="G16" s="21" t="s">
        <v>1985</v>
      </c>
      <c r="H16" s="21"/>
      <c r="I16" s="23"/>
      <c r="J16" s="21"/>
      <c r="K16" s="21"/>
      <c r="L16" s="21"/>
      <c r="M16" s="21"/>
    </row>
    <row r="17" spans="1:14" x14ac:dyDescent="0.25">
      <c r="B17" s="140" t="s">
        <v>42</v>
      </c>
      <c r="C17" s="141" t="s">
        <v>89</v>
      </c>
      <c r="D17" s="142" t="s">
        <v>63</v>
      </c>
      <c r="E17" s="142" t="s">
        <v>245</v>
      </c>
      <c r="F17" s="142" t="s">
        <v>45</v>
      </c>
      <c r="G17" s="21" t="s">
        <v>46</v>
      </c>
      <c r="H17" s="140" t="s">
        <v>164</v>
      </c>
      <c r="I17" s="23">
        <v>450</v>
      </c>
      <c r="J17" s="140" t="s">
        <v>48</v>
      </c>
      <c r="K17" s="140"/>
      <c r="L17" s="140" t="s">
        <v>21</v>
      </c>
      <c r="M17" s="140"/>
    </row>
    <row r="18" spans="1:14" x14ac:dyDescent="0.25">
      <c r="B18" s="21" t="s">
        <v>42</v>
      </c>
      <c r="C18" s="24" t="s">
        <v>89</v>
      </c>
      <c r="D18" s="20" t="s">
        <v>204</v>
      </c>
      <c r="E18" s="20" t="s">
        <v>106</v>
      </c>
      <c r="F18" s="20" t="s">
        <v>45</v>
      </c>
      <c r="G18" s="21">
        <v>110501335</v>
      </c>
      <c r="H18" s="21" t="s">
        <v>61</v>
      </c>
      <c r="I18" s="23">
        <v>450</v>
      </c>
      <c r="J18" s="21" t="s">
        <v>48</v>
      </c>
      <c r="K18" s="21"/>
      <c r="L18" s="21" t="s">
        <v>21</v>
      </c>
      <c r="M18" s="21"/>
    </row>
    <row r="19" spans="1:14" x14ac:dyDescent="0.25">
      <c r="B19" s="140"/>
      <c r="C19" s="191" t="s">
        <v>1982</v>
      </c>
      <c r="D19" s="142"/>
      <c r="E19" s="142"/>
      <c r="F19" s="142"/>
      <c r="G19" s="21"/>
      <c r="H19" s="140"/>
      <c r="I19" s="23"/>
      <c r="J19" s="140"/>
      <c r="K19" s="140"/>
      <c r="L19" s="140"/>
      <c r="M19" s="140"/>
    </row>
    <row r="20" spans="1:14" x14ac:dyDescent="0.25">
      <c r="B20" s="21" t="s">
        <v>42</v>
      </c>
      <c r="C20" s="24" t="s">
        <v>79</v>
      </c>
      <c r="D20" s="20" t="s">
        <v>63</v>
      </c>
      <c r="E20" s="20" t="s">
        <v>102</v>
      </c>
      <c r="F20" s="19" t="s">
        <v>381</v>
      </c>
      <c r="G20" s="37" t="s">
        <v>382</v>
      </c>
      <c r="H20" s="21" t="s">
        <v>383</v>
      </c>
      <c r="I20" s="23">
        <v>850</v>
      </c>
      <c r="J20" s="21" t="s">
        <v>48</v>
      </c>
      <c r="K20" s="21" t="s">
        <v>21</v>
      </c>
      <c r="L20" s="21"/>
      <c r="M20" s="21"/>
    </row>
    <row r="21" spans="1:14" x14ac:dyDescent="0.25">
      <c r="B21" s="21" t="s">
        <v>42</v>
      </c>
      <c r="C21" s="24" t="s">
        <v>82</v>
      </c>
      <c r="D21" s="20" t="s">
        <v>63</v>
      </c>
      <c r="E21" s="20" t="s">
        <v>1983</v>
      </c>
      <c r="F21" s="19" t="s">
        <v>384</v>
      </c>
      <c r="G21" s="37" t="s">
        <v>46</v>
      </c>
      <c r="H21" s="21" t="s">
        <v>385</v>
      </c>
      <c r="I21" s="23">
        <v>150</v>
      </c>
      <c r="J21" s="21" t="s">
        <v>48</v>
      </c>
      <c r="K21" s="21" t="s">
        <v>21</v>
      </c>
      <c r="L21" s="21"/>
      <c r="M21" s="21"/>
    </row>
    <row r="22" spans="1:14" x14ac:dyDescent="0.25">
      <c r="B22" s="21" t="s">
        <v>42</v>
      </c>
      <c r="C22" s="24" t="s">
        <v>84</v>
      </c>
      <c r="D22" s="20" t="s">
        <v>63</v>
      </c>
      <c r="E22" s="20" t="s">
        <v>386</v>
      </c>
      <c r="F22" s="19" t="s">
        <v>384</v>
      </c>
      <c r="G22" s="37" t="s">
        <v>387</v>
      </c>
      <c r="H22" s="21" t="s">
        <v>388</v>
      </c>
      <c r="I22" s="23">
        <v>50</v>
      </c>
      <c r="J22" s="21" t="s">
        <v>48</v>
      </c>
      <c r="K22" s="21" t="s">
        <v>21</v>
      </c>
      <c r="L22" s="21"/>
      <c r="M22" s="21"/>
    </row>
    <row r="23" spans="1:14" x14ac:dyDescent="0.25">
      <c r="B23" s="21" t="s">
        <v>42</v>
      </c>
      <c r="C23" s="24" t="s">
        <v>86</v>
      </c>
      <c r="D23" s="20" t="s">
        <v>63</v>
      </c>
      <c r="E23" s="20" t="s">
        <v>389</v>
      </c>
      <c r="F23" s="19" t="s">
        <v>384</v>
      </c>
      <c r="G23" s="37" t="s">
        <v>46</v>
      </c>
      <c r="H23" s="21" t="s">
        <v>390</v>
      </c>
      <c r="I23" s="23">
        <v>850</v>
      </c>
      <c r="J23" s="21" t="s">
        <v>48</v>
      </c>
      <c r="K23" s="21" t="s">
        <v>21</v>
      </c>
      <c r="L23" s="21"/>
      <c r="M23" s="21"/>
    </row>
    <row r="24" spans="1:14" x14ac:dyDescent="0.25">
      <c r="B24" s="140" t="s">
        <v>96</v>
      </c>
      <c r="C24" s="141" t="s">
        <v>97</v>
      </c>
      <c r="D24" s="142" t="s">
        <v>405</v>
      </c>
      <c r="E24" s="142" t="s">
        <v>103</v>
      </c>
      <c r="F24" s="142" t="s">
        <v>45</v>
      </c>
      <c r="G24" s="21" t="s">
        <v>46</v>
      </c>
      <c r="H24" s="140" t="s">
        <v>99</v>
      </c>
      <c r="I24" s="23">
        <v>250</v>
      </c>
      <c r="J24" s="140" t="s">
        <v>48</v>
      </c>
      <c r="K24" s="140" t="s">
        <v>21</v>
      </c>
      <c r="L24" s="140"/>
      <c r="M24" s="140"/>
    </row>
    <row r="25" spans="1:14" x14ac:dyDescent="0.25">
      <c r="B25" s="21"/>
      <c r="C25" s="747" t="s">
        <v>1986</v>
      </c>
      <c r="D25" s="20"/>
      <c r="E25" s="20"/>
      <c r="F25" s="20"/>
      <c r="G25" s="21"/>
      <c r="H25" s="21"/>
      <c r="I25" s="23"/>
      <c r="J25" s="21"/>
      <c r="K25" s="21"/>
      <c r="L25" s="21"/>
      <c r="M25" s="21"/>
    </row>
    <row r="26" spans="1:14" x14ac:dyDescent="0.25">
      <c r="A26" s="741"/>
      <c r="B26" s="21" t="s">
        <v>42</v>
      </c>
      <c r="C26" s="24" t="s">
        <v>138</v>
      </c>
      <c r="D26" s="20" t="s">
        <v>63</v>
      </c>
      <c r="E26" s="20" t="s">
        <v>272</v>
      </c>
      <c r="F26" s="20" t="s">
        <v>406</v>
      </c>
      <c r="G26" s="21" t="s">
        <v>46</v>
      </c>
      <c r="H26" s="21" t="s">
        <v>407</v>
      </c>
      <c r="I26" s="23">
        <v>1160</v>
      </c>
      <c r="J26" s="21" t="s">
        <v>48</v>
      </c>
      <c r="K26" s="21"/>
      <c r="L26" s="21"/>
      <c r="M26" s="21" t="s">
        <v>21</v>
      </c>
      <c r="N26" s="721">
        <v>41264</v>
      </c>
    </row>
    <row r="27" spans="1:14" x14ac:dyDescent="0.25">
      <c r="A27" s="741"/>
      <c r="B27" s="21" t="s">
        <v>42</v>
      </c>
      <c r="C27" s="24" t="s">
        <v>258</v>
      </c>
      <c r="D27" s="20" t="s">
        <v>19</v>
      </c>
      <c r="E27" s="20" t="s">
        <v>399</v>
      </c>
      <c r="F27" s="20" t="s">
        <v>400</v>
      </c>
      <c r="G27" s="21" t="s">
        <v>46</v>
      </c>
      <c r="H27" s="21" t="s">
        <v>401</v>
      </c>
      <c r="I27" s="23">
        <v>1200</v>
      </c>
      <c r="J27" s="21" t="s">
        <v>48</v>
      </c>
      <c r="K27" s="21" t="s">
        <v>21</v>
      </c>
      <c r="L27" s="21"/>
      <c r="M27" s="21"/>
    </row>
    <row r="28" spans="1:14" x14ac:dyDescent="0.25">
      <c r="A28" s="741"/>
      <c r="B28" s="21" t="s">
        <v>49</v>
      </c>
      <c r="C28" s="24" t="s">
        <v>394</v>
      </c>
      <c r="D28" s="20" t="s">
        <v>395</v>
      </c>
      <c r="E28" s="20" t="s">
        <v>102</v>
      </c>
      <c r="F28" s="20" t="s">
        <v>396</v>
      </c>
      <c r="G28" s="21" t="s">
        <v>397</v>
      </c>
      <c r="H28" s="21" t="s">
        <v>398</v>
      </c>
      <c r="I28" s="23">
        <v>1200</v>
      </c>
      <c r="J28" s="21" t="s">
        <v>48</v>
      </c>
      <c r="K28" s="21" t="s">
        <v>21</v>
      </c>
      <c r="L28" s="21"/>
      <c r="M28" s="21"/>
    </row>
    <row r="29" spans="1:14" x14ac:dyDescent="0.25">
      <c r="A29" s="741"/>
      <c r="B29" s="21" t="s">
        <v>42</v>
      </c>
      <c r="C29" s="24" t="s">
        <v>248</v>
      </c>
      <c r="D29" s="20" t="s">
        <v>63</v>
      </c>
      <c r="E29" s="20"/>
      <c r="F29" s="20" t="s">
        <v>379</v>
      </c>
      <c r="G29" s="21">
        <v>11121053625</v>
      </c>
      <c r="H29" s="21" t="s">
        <v>380</v>
      </c>
      <c r="I29" s="23">
        <v>3800</v>
      </c>
      <c r="J29" s="21" t="s">
        <v>48</v>
      </c>
      <c r="K29" s="21"/>
      <c r="L29" s="21" t="s">
        <v>21</v>
      </c>
      <c r="M29" s="21"/>
    </row>
    <row r="30" spans="1:14" x14ac:dyDescent="0.25">
      <c r="A30" s="741"/>
      <c r="B30" s="530"/>
      <c r="C30" s="818"/>
      <c r="D30" s="829"/>
      <c r="E30" s="829"/>
      <c r="F30" s="829"/>
      <c r="G30" s="556"/>
      <c r="H30" s="530"/>
      <c r="I30" s="555">
        <f>SUM(I9:I29)</f>
        <v>58447</v>
      </c>
      <c r="J30" s="528"/>
      <c r="K30" s="528"/>
      <c r="L30" s="528"/>
      <c r="M30" s="556"/>
    </row>
    <row r="31" spans="1:14" x14ac:dyDescent="0.25">
      <c r="B31" s="988" t="s">
        <v>22</v>
      </c>
      <c r="C31" s="989"/>
      <c r="D31" s="989"/>
      <c r="E31" s="989"/>
      <c r="F31" s="989"/>
      <c r="G31" s="990"/>
      <c r="H31" s="997" t="s">
        <v>23</v>
      </c>
      <c r="I31" s="998"/>
      <c r="J31" s="998"/>
      <c r="K31" s="998"/>
      <c r="L31" s="998"/>
      <c r="M31" s="999"/>
    </row>
    <row r="32" spans="1:14" x14ac:dyDescent="0.25">
      <c r="B32" s="991"/>
      <c r="C32" s="992"/>
      <c r="D32" s="992"/>
      <c r="E32" s="992"/>
      <c r="F32" s="992"/>
      <c r="G32" s="993"/>
      <c r="H32" s="1000"/>
      <c r="I32" s="1001"/>
      <c r="J32" s="1001"/>
      <c r="K32" s="1001"/>
      <c r="L32" s="1001"/>
      <c r="M32" s="1002"/>
    </row>
    <row r="33" spans="2:13" x14ac:dyDescent="0.25">
      <c r="B33" s="991"/>
      <c r="C33" s="992"/>
      <c r="D33" s="992"/>
      <c r="E33" s="992"/>
      <c r="F33" s="992"/>
      <c r="G33" s="993"/>
      <c r="H33" s="1000"/>
      <c r="I33" s="1001"/>
      <c r="J33" s="1001"/>
      <c r="K33" s="1001"/>
      <c r="L33" s="1001"/>
      <c r="M33" s="1002"/>
    </row>
    <row r="34" spans="2:13" ht="1.5" customHeight="1" x14ac:dyDescent="0.25">
      <c r="B34" s="994"/>
      <c r="C34" s="995"/>
      <c r="D34" s="995"/>
      <c r="E34" s="995"/>
      <c r="F34" s="995"/>
      <c r="G34" s="996"/>
      <c r="H34" s="1003"/>
      <c r="I34" s="1004"/>
      <c r="J34" s="1004"/>
      <c r="K34" s="1004"/>
      <c r="L34" s="1004"/>
      <c r="M34" s="1005"/>
    </row>
    <row r="35" spans="2:13" x14ac:dyDescent="0.25">
      <c r="E35" s="31"/>
      <c r="F35" s="31"/>
      <c r="G35" s="31"/>
      <c r="H35" s="31"/>
      <c r="I35" s="31"/>
      <c r="J35" s="31"/>
      <c r="K35" s="31"/>
      <c r="L35" s="31"/>
      <c r="M35" s="31"/>
    </row>
    <row r="39" spans="2:13" x14ac:dyDescent="0.25">
      <c r="E39" s="33"/>
      <c r="F39" s="33"/>
      <c r="G39" s="33"/>
      <c r="H39" s="33"/>
      <c r="I39" s="33"/>
      <c r="J39" s="33"/>
      <c r="K39" s="33"/>
      <c r="L39" s="33"/>
      <c r="M39" s="33"/>
    </row>
    <row r="40" spans="2:13" x14ac:dyDescent="0.25">
      <c r="E40" s="33"/>
      <c r="F40" s="33"/>
      <c r="G40" s="33"/>
      <c r="H40" s="33"/>
      <c r="I40" s="33"/>
      <c r="J40" s="33"/>
      <c r="K40" s="33"/>
      <c r="L40" s="33"/>
      <c r="M40" s="33"/>
    </row>
    <row r="41" spans="2:13" x14ac:dyDescent="0.25">
      <c r="E41" s="33"/>
      <c r="F41" s="33"/>
      <c r="G41" s="33"/>
      <c r="H41" s="33"/>
      <c r="I41" s="33"/>
      <c r="J41" s="33"/>
      <c r="K41" s="33"/>
      <c r="L41" s="33"/>
      <c r="M41" s="33"/>
    </row>
    <row r="42" spans="2:13" x14ac:dyDescent="0.25">
      <c r="E42" s="33"/>
      <c r="F42" s="33"/>
      <c r="G42" s="33"/>
      <c r="H42" s="33"/>
      <c r="I42" s="33"/>
      <c r="J42" s="33"/>
      <c r="K42" s="33"/>
      <c r="L42" s="33"/>
      <c r="M42" s="33"/>
    </row>
    <row r="48" spans="2:13" x14ac:dyDescent="0.25">
      <c r="C48" s="10"/>
      <c r="D48" s="11"/>
      <c r="E48" s="11"/>
      <c r="L48" s="13"/>
      <c r="M48" s="11"/>
    </row>
    <row r="49" spans="1:14" ht="15.75" thickBot="1" x14ac:dyDescent="0.3">
      <c r="B49" s="10"/>
      <c r="C49" s="10"/>
      <c r="D49" s="11"/>
      <c r="E49" s="11"/>
      <c r="L49" s="13"/>
      <c r="M49" s="11"/>
    </row>
    <row r="50" spans="1:14" ht="16.5" thickTop="1" thickBot="1" x14ac:dyDescent="0.3">
      <c r="B50" s="1103" t="s">
        <v>411</v>
      </c>
      <c r="C50" s="1016" t="s">
        <v>35</v>
      </c>
      <c r="D50" s="1016" t="s">
        <v>6</v>
      </c>
      <c r="E50" s="1016" t="s">
        <v>3</v>
      </c>
      <c r="F50" s="1016" t="s">
        <v>4</v>
      </c>
      <c r="G50" s="1016" t="s">
        <v>7</v>
      </c>
      <c r="H50" s="1016" t="s">
        <v>36</v>
      </c>
      <c r="I50" s="1116" t="s">
        <v>37</v>
      </c>
      <c r="J50" s="1060" t="s">
        <v>8</v>
      </c>
      <c r="K50" s="1062" t="s">
        <v>38</v>
      </c>
      <c r="L50" s="1063"/>
      <c r="M50" s="1063"/>
    </row>
    <row r="51" spans="1:14" ht="20.25" customHeight="1" x14ac:dyDescent="0.25">
      <c r="B51" s="1123"/>
      <c r="C51" s="1120"/>
      <c r="D51" s="1120"/>
      <c r="E51" s="1120"/>
      <c r="F51" s="1120"/>
      <c r="G51" s="1120"/>
      <c r="H51" s="1120"/>
      <c r="I51" s="1121"/>
      <c r="J51" s="1122"/>
      <c r="K51" s="16" t="s">
        <v>39</v>
      </c>
      <c r="L51" s="143" t="s">
        <v>40</v>
      </c>
      <c r="M51" s="17" t="s">
        <v>41</v>
      </c>
    </row>
    <row r="52" spans="1:14" ht="14.25" customHeight="1" x14ac:dyDescent="0.25">
      <c r="B52" s="516"/>
      <c r="C52" s="746" t="s">
        <v>1981</v>
      </c>
      <c r="D52" s="746"/>
      <c r="E52" s="746"/>
      <c r="F52" s="746"/>
      <c r="G52" s="746"/>
      <c r="H52" s="746"/>
      <c r="I52" s="516"/>
      <c r="J52" s="191"/>
      <c r="K52" s="746"/>
      <c r="L52" s="191"/>
      <c r="M52" s="746"/>
    </row>
    <row r="53" spans="1:14" x14ac:dyDescent="0.25">
      <c r="A53" s="734"/>
      <c r="B53" s="21" t="s">
        <v>42</v>
      </c>
      <c r="C53" s="24" t="s">
        <v>413</v>
      </c>
      <c r="D53" s="20" t="s">
        <v>66</v>
      </c>
      <c r="E53" s="20" t="s">
        <v>67</v>
      </c>
      <c r="F53" s="20" t="s">
        <v>291</v>
      </c>
      <c r="G53" s="21" t="s">
        <v>46</v>
      </c>
      <c r="H53" s="21" t="s">
        <v>51</v>
      </c>
      <c r="I53" s="23">
        <v>14836</v>
      </c>
      <c r="J53" s="21" t="s">
        <v>48</v>
      </c>
      <c r="K53" s="21" t="s">
        <v>21</v>
      </c>
      <c r="L53" s="21"/>
      <c r="M53" s="21"/>
      <c r="N53" s="721">
        <v>44055</v>
      </c>
    </row>
    <row r="54" spans="1:14" ht="23.25" x14ac:dyDescent="0.25">
      <c r="B54" s="21" t="s">
        <v>42</v>
      </c>
      <c r="C54" s="24" t="s">
        <v>414</v>
      </c>
      <c r="D54" s="19" t="s">
        <v>415</v>
      </c>
      <c r="E54" s="20" t="s">
        <v>45</v>
      </c>
      <c r="F54" s="20" t="s">
        <v>45</v>
      </c>
      <c r="G54" s="21" t="s">
        <v>46</v>
      </c>
      <c r="H54" s="21" t="s">
        <v>53</v>
      </c>
      <c r="I54" s="23">
        <v>750</v>
      </c>
      <c r="J54" s="21" t="s">
        <v>48</v>
      </c>
      <c r="K54" s="21" t="s">
        <v>21</v>
      </c>
      <c r="L54" s="21"/>
      <c r="M54" s="21"/>
    </row>
    <row r="55" spans="1:14" x14ac:dyDescent="0.25">
      <c r="B55" s="21" t="s">
        <v>42</v>
      </c>
      <c r="C55" s="24" t="s">
        <v>416</v>
      </c>
      <c r="D55" s="19" t="s">
        <v>204</v>
      </c>
      <c r="E55" s="20" t="s">
        <v>45</v>
      </c>
      <c r="F55" s="20" t="s">
        <v>45</v>
      </c>
      <c r="G55" s="21" t="s">
        <v>46</v>
      </c>
      <c r="H55" s="21" t="s">
        <v>153</v>
      </c>
      <c r="I55" s="23">
        <v>450</v>
      </c>
      <c r="J55" s="21" t="s">
        <v>48</v>
      </c>
      <c r="K55" s="21"/>
      <c r="L55" s="21"/>
      <c r="M55" s="21" t="s">
        <v>21</v>
      </c>
    </row>
    <row r="56" spans="1:14" x14ac:dyDescent="0.25">
      <c r="B56" s="140" t="s">
        <v>42</v>
      </c>
      <c r="C56" s="141" t="s">
        <v>50</v>
      </c>
      <c r="D56" s="20" t="s">
        <v>44</v>
      </c>
      <c r="E56" s="142" t="s">
        <v>45</v>
      </c>
      <c r="F56" s="142" t="s">
        <v>45</v>
      </c>
      <c r="G56" s="21" t="s">
        <v>46</v>
      </c>
      <c r="H56" s="140" t="s">
        <v>61</v>
      </c>
      <c r="I56" s="144">
        <v>850</v>
      </c>
      <c r="J56" s="21" t="s">
        <v>48</v>
      </c>
      <c r="K56" s="140"/>
      <c r="L56" s="140" t="s">
        <v>21</v>
      </c>
      <c r="M56" s="140"/>
    </row>
    <row r="57" spans="1:14" x14ac:dyDescent="0.25">
      <c r="B57" s="21" t="s">
        <v>42</v>
      </c>
      <c r="C57" s="24" t="s">
        <v>421</v>
      </c>
      <c r="D57" s="19" t="s">
        <v>56</v>
      </c>
      <c r="E57" s="20" t="s">
        <v>45</v>
      </c>
      <c r="F57" s="20" t="s">
        <v>45</v>
      </c>
      <c r="G57" s="21" t="s">
        <v>46</v>
      </c>
      <c r="H57" s="21" t="s">
        <v>70</v>
      </c>
      <c r="I57" s="23">
        <v>250</v>
      </c>
      <c r="J57" s="21" t="s">
        <v>48</v>
      </c>
      <c r="K57" s="21"/>
      <c r="L57" s="21"/>
      <c r="M57" s="21" t="s">
        <v>21</v>
      </c>
    </row>
    <row r="58" spans="1:14" x14ac:dyDescent="0.25">
      <c r="B58" s="21" t="s">
        <v>42</v>
      </c>
      <c r="C58" s="24" t="s">
        <v>419</v>
      </c>
      <c r="D58" s="19" t="s">
        <v>56</v>
      </c>
      <c r="E58" s="20" t="s">
        <v>45</v>
      </c>
      <c r="F58" s="20" t="s">
        <v>45</v>
      </c>
      <c r="G58" s="21" t="s">
        <v>46</v>
      </c>
      <c r="H58" s="21" t="s">
        <v>64</v>
      </c>
      <c r="I58" s="23">
        <v>450</v>
      </c>
      <c r="J58" s="21" t="s">
        <v>48</v>
      </c>
      <c r="K58" s="21"/>
      <c r="L58" s="21" t="s">
        <v>21</v>
      </c>
      <c r="M58" s="21"/>
    </row>
    <row r="59" spans="1:14" x14ac:dyDescent="0.25">
      <c r="B59" s="21" t="s">
        <v>42</v>
      </c>
      <c r="C59" s="20" t="s">
        <v>43</v>
      </c>
      <c r="D59" s="19" t="s">
        <v>44</v>
      </c>
      <c r="E59" s="20" t="s">
        <v>45</v>
      </c>
      <c r="F59" s="20" t="s">
        <v>45</v>
      </c>
      <c r="G59" s="21" t="s">
        <v>46</v>
      </c>
      <c r="H59" s="21" t="s">
        <v>72</v>
      </c>
      <c r="I59" s="23">
        <v>1800</v>
      </c>
      <c r="J59" s="21" t="s">
        <v>48</v>
      </c>
      <c r="K59" s="21"/>
      <c r="L59" s="21" t="s">
        <v>21</v>
      </c>
      <c r="M59" s="21"/>
    </row>
    <row r="60" spans="1:14" x14ac:dyDescent="0.25">
      <c r="B60" s="21" t="s">
        <v>42</v>
      </c>
      <c r="C60" s="24" t="s">
        <v>174</v>
      </c>
      <c r="D60" s="19" t="s">
        <v>63</v>
      </c>
      <c r="E60" s="20" t="s">
        <v>420</v>
      </c>
      <c r="F60" s="20" t="s">
        <v>45</v>
      </c>
      <c r="G60" s="21" t="s">
        <v>46</v>
      </c>
      <c r="H60" s="21" t="s">
        <v>68</v>
      </c>
      <c r="I60" s="23">
        <v>450</v>
      </c>
      <c r="J60" s="21" t="s">
        <v>48</v>
      </c>
      <c r="K60" s="21"/>
      <c r="L60" s="21" t="s">
        <v>21</v>
      </c>
      <c r="M60" s="21"/>
    </row>
    <row r="61" spans="1:14" x14ac:dyDescent="0.25">
      <c r="B61" s="140" t="s">
        <v>746</v>
      </c>
      <c r="C61" s="24" t="s">
        <v>1988</v>
      </c>
      <c r="D61" s="19" t="s">
        <v>63</v>
      </c>
      <c r="E61" s="142" t="s">
        <v>45</v>
      </c>
      <c r="F61" s="142" t="s">
        <v>45</v>
      </c>
      <c r="G61" s="21" t="s">
        <v>46</v>
      </c>
      <c r="H61" s="140"/>
      <c r="I61" s="144"/>
      <c r="J61" s="21"/>
      <c r="K61" s="140"/>
      <c r="L61" s="140"/>
      <c r="M61" s="140"/>
    </row>
    <row r="62" spans="1:14" x14ac:dyDescent="0.25">
      <c r="B62" s="21" t="s">
        <v>42</v>
      </c>
      <c r="C62" s="24" t="s">
        <v>1987</v>
      </c>
      <c r="D62" s="19"/>
      <c r="E62" s="20"/>
      <c r="F62" s="20"/>
      <c r="G62" s="21"/>
      <c r="H62" s="21"/>
      <c r="I62" s="23"/>
      <c r="J62" s="21"/>
      <c r="K62" s="21"/>
      <c r="L62" s="21"/>
      <c r="M62" s="21"/>
    </row>
    <row r="63" spans="1:14" x14ac:dyDescent="0.25">
      <c r="B63" s="140" t="s">
        <v>42</v>
      </c>
      <c r="C63" s="24" t="s">
        <v>692</v>
      </c>
      <c r="D63" s="19" t="s">
        <v>56</v>
      </c>
      <c r="E63" s="142" t="s">
        <v>45</v>
      </c>
      <c r="F63" s="142" t="s">
        <v>45</v>
      </c>
      <c r="G63" s="21" t="s">
        <v>1989</v>
      </c>
      <c r="H63" s="140"/>
      <c r="I63" s="144"/>
      <c r="J63" s="21"/>
      <c r="K63" s="140"/>
      <c r="L63" s="140"/>
      <c r="M63" s="140" t="s">
        <v>21</v>
      </c>
    </row>
    <row r="64" spans="1:14" x14ac:dyDescent="0.25">
      <c r="B64" s="140"/>
      <c r="C64" s="746" t="s">
        <v>1980</v>
      </c>
      <c r="D64" s="20"/>
      <c r="E64" s="142"/>
      <c r="F64" s="142"/>
      <c r="G64" s="21"/>
      <c r="H64" s="140"/>
      <c r="I64" s="144"/>
      <c r="J64" s="21"/>
      <c r="K64" s="140"/>
      <c r="L64" s="140"/>
      <c r="M64" s="140"/>
    </row>
    <row r="65" spans="2:13" x14ac:dyDescent="0.25">
      <c r="B65" s="21" t="s">
        <v>42</v>
      </c>
      <c r="C65" s="24" t="s">
        <v>419</v>
      </c>
      <c r="D65" s="19" t="s">
        <v>56</v>
      </c>
      <c r="E65" s="20" t="s">
        <v>45</v>
      </c>
      <c r="F65" s="20" t="s">
        <v>45</v>
      </c>
      <c r="G65" s="21" t="s">
        <v>46</v>
      </c>
      <c r="H65" s="21" t="s">
        <v>64</v>
      </c>
      <c r="I65" s="23">
        <v>450</v>
      </c>
      <c r="J65" s="21" t="s">
        <v>48</v>
      </c>
      <c r="K65" s="21"/>
      <c r="L65" s="21" t="s">
        <v>21</v>
      </c>
      <c r="M65" s="21"/>
    </row>
    <row r="66" spans="2:13" x14ac:dyDescent="0.25">
      <c r="B66" s="77" t="s">
        <v>42</v>
      </c>
      <c r="C66" s="80" t="s">
        <v>422</v>
      </c>
      <c r="D66" s="80" t="s">
        <v>44</v>
      </c>
      <c r="E66" s="20" t="s">
        <v>45</v>
      </c>
      <c r="F66" s="20" t="s">
        <v>45</v>
      </c>
      <c r="G66" s="21" t="s">
        <v>46</v>
      </c>
      <c r="H66" s="21" t="s">
        <v>164</v>
      </c>
      <c r="I66" s="23">
        <v>1400</v>
      </c>
      <c r="J66" s="21" t="s">
        <v>48</v>
      </c>
      <c r="K66" s="21" t="s">
        <v>21</v>
      </c>
      <c r="L66" s="77"/>
      <c r="M66" s="77"/>
    </row>
    <row r="67" spans="2:13" x14ac:dyDescent="0.25">
      <c r="B67" s="21" t="s">
        <v>42</v>
      </c>
      <c r="C67" s="24" t="s">
        <v>1987</v>
      </c>
      <c r="D67" s="19"/>
      <c r="E67" s="20"/>
      <c r="F67" s="20"/>
      <c r="G67" s="21"/>
      <c r="H67" s="21"/>
      <c r="I67" s="23"/>
      <c r="J67" s="21"/>
      <c r="K67" s="21"/>
      <c r="L67" s="21"/>
      <c r="M67" s="21"/>
    </row>
    <row r="68" spans="2:13" x14ac:dyDescent="0.25">
      <c r="B68" s="21"/>
      <c r="C68" s="746" t="s">
        <v>1982</v>
      </c>
      <c r="D68" s="19"/>
      <c r="E68" s="20"/>
      <c r="F68" s="20"/>
      <c r="G68" s="21"/>
      <c r="H68" s="21"/>
      <c r="I68" s="23"/>
      <c r="J68" s="21"/>
      <c r="K68" s="21"/>
      <c r="L68" s="21"/>
      <c r="M68" s="21"/>
    </row>
    <row r="69" spans="2:13" x14ac:dyDescent="0.25">
      <c r="B69" s="77" t="s">
        <v>42</v>
      </c>
      <c r="C69" s="20" t="s">
        <v>423</v>
      </c>
      <c r="D69" s="80" t="s">
        <v>56</v>
      </c>
      <c r="E69" s="20" t="s">
        <v>45</v>
      </c>
      <c r="F69" s="20" t="s">
        <v>45</v>
      </c>
      <c r="G69" s="21" t="s">
        <v>46</v>
      </c>
      <c r="H69" s="21" t="s">
        <v>170</v>
      </c>
      <c r="I69" s="23">
        <v>500</v>
      </c>
      <c r="J69" s="21" t="s">
        <v>48</v>
      </c>
      <c r="K69" s="21"/>
      <c r="L69" s="77"/>
      <c r="M69" s="77" t="s">
        <v>21</v>
      </c>
    </row>
    <row r="70" spans="2:13" x14ac:dyDescent="0.25">
      <c r="B70" s="21" t="s">
        <v>42</v>
      </c>
      <c r="C70" s="24" t="s">
        <v>422</v>
      </c>
      <c r="D70" s="19" t="s">
        <v>44</v>
      </c>
      <c r="E70" s="20" t="s">
        <v>45</v>
      </c>
      <c r="F70" s="20" t="s">
        <v>45</v>
      </c>
      <c r="G70" s="21" t="s">
        <v>46</v>
      </c>
      <c r="H70" s="21" t="s">
        <v>173</v>
      </c>
      <c r="I70" s="23">
        <v>1800</v>
      </c>
      <c r="J70" s="21" t="s">
        <v>48</v>
      </c>
      <c r="K70" s="21"/>
      <c r="L70" s="21" t="s">
        <v>21</v>
      </c>
      <c r="M70" s="21"/>
    </row>
    <row r="71" spans="2:13" x14ac:dyDescent="0.25">
      <c r="B71" s="21"/>
      <c r="C71" s="746" t="s">
        <v>1986</v>
      </c>
      <c r="D71" s="19"/>
      <c r="E71" s="20"/>
      <c r="F71" s="20"/>
      <c r="G71" s="21"/>
      <c r="H71" s="21"/>
      <c r="I71" s="23"/>
      <c r="J71" s="21"/>
      <c r="K71" s="21"/>
      <c r="L71" s="21"/>
      <c r="M71" s="21"/>
    </row>
    <row r="72" spans="2:13" x14ac:dyDescent="0.25">
      <c r="B72" s="21" t="s">
        <v>42</v>
      </c>
      <c r="C72" s="24" t="s">
        <v>181</v>
      </c>
      <c r="D72" s="20" t="s">
        <v>63</v>
      </c>
      <c r="E72" s="20" t="s">
        <v>45</v>
      </c>
      <c r="F72" s="20" t="s">
        <v>45</v>
      </c>
      <c r="G72" s="21" t="s">
        <v>46</v>
      </c>
      <c r="H72" s="21" t="s">
        <v>412</v>
      </c>
      <c r="I72" s="23">
        <v>450</v>
      </c>
      <c r="J72" s="21" t="s">
        <v>48</v>
      </c>
      <c r="K72" s="21" t="s">
        <v>21</v>
      </c>
      <c r="L72" s="21"/>
      <c r="M72" s="21"/>
    </row>
    <row r="73" spans="2:13" x14ac:dyDescent="0.25">
      <c r="B73" s="21" t="s">
        <v>42</v>
      </c>
      <c r="C73" s="24" t="s">
        <v>246</v>
      </c>
      <c r="D73" s="20" t="s">
        <v>66</v>
      </c>
      <c r="E73" s="20" t="s">
        <v>205</v>
      </c>
      <c r="F73" s="20" t="s">
        <v>417</v>
      </c>
      <c r="G73" s="21" t="s">
        <v>46</v>
      </c>
      <c r="H73" s="21" t="s">
        <v>418</v>
      </c>
      <c r="I73" s="23">
        <v>250</v>
      </c>
      <c r="J73" s="21" t="s">
        <v>48</v>
      </c>
      <c r="K73" s="21"/>
      <c r="L73" s="21" t="s">
        <v>21</v>
      </c>
      <c r="M73" s="21"/>
    </row>
    <row r="74" spans="2:13" x14ac:dyDescent="0.25">
      <c r="B74" s="530"/>
      <c r="C74" s="818"/>
      <c r="D74" s="829"/>
      <c r="E74" s="829"/>
      <c r="F74" s="829"/>
      <c r="G74" s="556"/>
      <c r="H74" s="530"/>
      <c r="I74" s="555">
        <f>SUM(I53:I73)</f>
        <v>24686</v>
      </c>
      <c r="J74" s="528"/>
      <c r="K74" s="528"/>
      <c r="L74" s="528"/>
      <c r="M74" s="556"/>
    </row>
    <row r="75" spans="2:13" x14ac:dyDescent="0.25">
      <c r="B75" s="988" t="s">
        <v>22</v>
      </c>
      <c r="C75" s="989"/>
      <c r="D75" s="989"/>
      <c r="E75" s="989"/>
      <c r="F75" s="989"/>
      <c r="G75" s="990"/>
      <c r="H75" s="997" t="s">
        <v>23</v>
      </c>
      <c r="I75" s="998"/>
      <c r="J75" s="998"/>
      <c r="K75" s="998"/>
      <c r="L75" s="998"/>
      <c r="M75" s="999"/>
    </row>
    <row r="76" spans="2:13" x14ac:dyDescent="0.25">
      <c r="B76" s="991"/>
      <c r="C76" s="992"/>
      <c r="D76" s="992"/>
      <c r="E76" s="992"/>
      <c r="F76" s="992"/>
      <c r="G76" s="993"/>
      <c r="H76" s="1000"/>
      <c r="I76" s="1001"/>
      <c r="J76" s="1001"/>
      <c r="K76" s="1001"/>
      <c r="L76" s="1001"/>
      <c r="M76" s="1002"/>
    </row>
    <row r="77" spans="2:13" x14ac:dyDescent="0.25">
      <c r="B77" s="991"/>
      <c r="C77" s="992"/>
      <c r="D77" s="992"/>
      <c r="E77" s="992"/>
      <c r="F77" s="992"/>
      <c r="G77" s="993"/>
      <c r="H77" s="1000"/>
      <c r="I77" s="1001"/>
      <c r="J77" s="1001"/>
      <c r="K77" s="1001"/>
      <c r="L77" s="1001"/>
      <c r="M77" s="1002"/>
    </row>
    <row r="78" spans="2:13" x14ac:dyDescent="0.25">
      <c r="B78" s="994"/>
      <c r="C78" s="995"/>
      <c r="D78" s="995"/>
      <c r="E78" s="995"/>
      <c r="F78" s="995"/>
      <c r="G78" s="996"/>
      <c r="H78" s="1003"/>
      <c r="I78" s="1004"/>
      <c r="J78" s="1004"/>
      <c r="K78" s="1004"/>
      <c r="L78" s="1004"/>
      <c r="M78" s="1005"/>
    </row>
    <row r="80" spans="2:13" x14ac:dyDescent="0.25">
      <c r="E80" s="33"/>
      <c r="F80" s="33"/>
      <c r="G80" s="33"/>
      <c r="H80" s="33"/>
      <c r="I80" s="33"/>
      <c r="J80" s="33"/>
      <c r="K80" s="33"/>
      <c r="L80" s="33"/>
      <c r="M80" s="33"/>
    </row>
  </sheetData>
  <mergeCells count="26">
    <mergeCell ref="N2:O2"/>
    <mergeCell ref="N3:O3"/>
    <mergeCell ref="H6:H7"/>
    <mergeCell ref="I6:I7"/>
    <mergeCell ref="J6:J7"/>
    <mergeCell ref="K6:M6"/>
    <mergeCell ref="B31:G34"/>
    <mergeCell ref="H31:M34"/>
    <mergeCell ref="B6:B7"/>
    <mergeCell ref="C6:C7"/>
    <mergeCell ref="D6:D7"/>
    <mergeCell ref="E6:E7"/>
    <mergeCell ref="F6:F7"/>
    <mergeCell ref="G6:G7"/>
    <mergeCell ref="H50:H51"/>
    <mergeCell ref="I50:I51"/>
    <mergeCell ref="J50:J51"/>
    <mergeCell ref="K50:M50"/>
    <mergeCell ref="B75:G78"/>
    <mergeCell ref="H75:M78"/>
    <mergeCell ref="B50:B51"/>
    <mergeCell ref="C50:C51"/>
    <mergeCell ref="D50:D51"/>
    <mergeCell ref="E50:E51"/>
    <mergeCell ref="F50:F51"/>
    <mergeCell ref="G50:G51"/>
  </mergeCells>
  <pageMargins left="0.7" right="0.7" top="0.75" bottom="0.75" header="0.3" footer="0.3"/>
  <pageSetup paperSize="5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"/>
  <sheetViews>
    <sheetView topLeftCell="A37" workbookViewId="0">
      <selection activeCell="I55" sqref="I55"/>
    </sheetView>
  </sheetViews>
  <sheetFormatPr baseColWidth="10" defaultRowHeight="15" x14ac:dyDescent="0.25"/>
  <cols>
    <col min="3" max="3" width="23.28515625" customWidth="1"/>
    <col min="7" max="7" width="24.42578125" customWidth="1"/>
    <col min="9" max="9" width="14.28515625" customWidth="1"/>
    <col min="11" max="11" width="6" customWidth="1"/>
    <col min="12" max="12" width="6.7109375" customWidth="1"/>
    <col min="13" max="13" width="6" customWidth="1"/>
    <col min="14" max="14" width="15.7109375" customWidth="1"/>
  </cols>
  <sheetData>
    <row r="2" spans="2:16" ht="15.75" thickBot="1" x14ac:dyDescent="0.3"/>
    <row r="3" spans="2:16" x14ac:dyDescent="0.25">
      <c r="N3" s="659" t="s">
        <v>1845</v>
      </c>
    </row>
    <row r="4" spans="2:16" ht="15.75" thickBot="1" x14ac:dyDescent="0.3">
      <c r="N4" s="658">
        <f>I26+I55</f>
        <v>69304.05</v>
      </c>
    </row>
    <row r="5" spans="2:16" x14ac:dyDescent="0.25">
      <c r="B5" s="10"/>
      <c r="C5" s="10"/>
      <c r="D5" s="11"/>
      <c r="E5" s="11"/>
      <c r="L5" s="13"/>
      <c r="M5" s="11"/>
    </row>
    <row r="6" spans="2:16" ht="15.75" thickBot="1" x14ac:dyDescent="0.3">
      <c r="B6" s="10"/>
      <c r="C6" s="10"/>
      <c r="D6" s="11"/>
      <c r="E6" s="11"/>
      <c r="L6" s="13"/>
      <c r="M6" s="11"/>
    </row>
    <row r="7" spans="2:16" ht="15.75" thickTop="1" x14ac:dyDescent="0.25">
      <c r="B7" s="1014" t="s">
        <v>135</v>
      </c>
      <c r="C7" s="1016" t="s">
        <v>35</v>
      </c>
      <c r="D7" s="1016" t="s">
        <v>6</v>
      </c>
      <c r="E7" s="1016" t="s">
        <v>3</v>
      </c>
      <c r="F7" s="1016" t="s">
        <v>4</v>
      </c>
      <c r="G7" s="1016" t="s">
        <v>7</v>
      </c>
      <c r="H7" s="1016" t="s">
        <v>36</v>
      </c>
      <c r="I7" s="1060" t="s">
        <v>75</v>
      </c>
      <c r="J7" s="1009" t="s">
        <v>8</v>
      </c>
      <c r="K7" s="1011" t="s">
        <v>38</v>
      </c>
      <c r="L7" s="1011"/>
      <c r="M7" s="1011"/>
    </row>
    <row r="8" spans="2:16" x14ac:dyDescent="0.25">
      <c r="B8" s="1015"/>
      <c r="C8" s="1017"/>
      <c r="D8" s="1017"/>
      <c r="E8" s="1017"/>
      <c r="F8" s="1017"/>
      <c r="G8" s="1017"/>
      <c r="H8" s="1017"/>
      <c r="I8" s="1061"/>
      <c r="J8" s="1010"/>
      <c r="K8" s="130" t="s">
        <v>11</v>
      </c>
      <c r="L8" s="130" t="s">
        <v>12</v>
      </c>
      <c r="M8" s="130" t="s">
        <v>13</v>
      </c>
      <c r="P8" s="618"/>
    </row>
    <row r="9" spans="2:16" x14ac:dyDescent="0.25">
      <c r="B9" s="21" t="s">
        <v>42</v>
      </c>
      <c r="C9" s="24" t="s">
        <v>424</v>
      </c>
      <c r="D9" s="20" t="s">
        <v>425</v>
      </c>
      <c r="E9" s="20" t="s">
        <v>426</v>
      </c>
      <c r="F9" s="20" t="s">
        <v>427</v>
      </c>
      <c r="G9" s="21" t="s">
        <v>46</v>
      </c>
      <c r="H9" s="21" t="s">
        <v>428</v>
      </c>
      <c r="I9" s="23">
        <v>900</v>
      </c>
      <c r="J9" s="21" t="s">
        <v>48</v>
      </c>
      <c r="K9" s="21"/>
      <c r="L9" s="21"/>
      <c r="M9" s="21" t="s">
        <v>21</v>
      </c>
    </row>
    <row r="10" spans="2:16" x14ac:dyDescent="0.25">
      <c r="B10" s="21" t="s">
        <v>42</v>
      </c>
      <c r="C10" s="24" t="s">
        <v>429</v>
      </c>
      <c r="D10" s="20" t="s">
        <v>66</v>
      </c>
      <c r="E10" s="20" t="s">
        <v>430</v>
      </c>
      <c r="F10" s="20" t="s">
        <v>431</v>
      </c>
      <c r="G10" s="21" t="s">
        <v>46</v>
      </c>
      <c r="H10" s="21" t="s">
        <v>432</v>
      </c>
      <c r="I10" s="23">
        <v>2600</v>
      </c>
      <c r="J10" s="21" t="s">
        <v>48</v>
      </c>
      <c r="K10" s="21"/>
      <c r="L10" s="21"/>
      <c r="M10" s="21" t="s">
        <v>21</v>
      </c>
    </row>
    <row r="11" spans="2:16" x14ac:dyDescent="0.25">
      <c r="B11" s="21" t="s">
        <v>42</v>
      </c>
      <c r="C11" s="62" t="s">
        <v>246</v>
      </c>
      <c r="D11" s="19" t="s">
        <v>66</v>
      </c>
      <c r="E11" s="20" t="s">
        <v>45</v>
      </c>
      <c r="F11" s="20" t="s">
        <v>45</v>
      </c>
      <c r="G11" s="21" t="s">
        <v>46</v>
      </c>
      <c r="H11" s="21" t="s">
        <v>434</v>
      </c>
      <c r="I11" s="23">
        <v>250</v>
      </c>
      <c r="J11" s="21" t="s">
        <v>48</v>
      </c>
      <c r="K11" s="21"/>
      <c r="L11" s="21"/>
      <c r="M11" s="21" t="s">
        <v>21</v>
      </c>
    </row>
    <row r="12" spans="2:16" x14ac:dyDescent="0.25">
      <c r="B12" s="21" t="s">
        <v>42</v>
      </c>
      <c r="C12" s="24" t="s">
        <v>79</v>
      </c>
      <c r="D12" s="20" t="s">
        <v>63</v>
      </c>
      <c r="E12" s="20" t="s">
        <v>102</v>
      </c>
      <c r="F12" s="20" t="s">
        <v>268</v>
      </c>
      <c r="G12" s="21" t="s">
        <v>46</v>
      </c>
      <c r="H12" s="21" t="s">
        <v>1942</v>
      </c>
      <c r="I12" s="23">
        <v>500</v>
      </c>
      <c r="J12" s="21" t="s">
        <v>48</v>
      </c>
      <c r="K12" s="21" t="s">
        <v>21</v>
      </c>
      <c r="L12" s="21"/>
      <c r="M12" s="21"/>
    </row>
    <row r="13" spans="2:16" x14ac:dyDescent="0.25">
      <c r="B13" s="21" t="s">
        <v>42</v>
      </c>
      <c r="C13" s="24" t="s">
        <v>86</v>
      </c>
      <c r="D13" s="20" t="s">
        <v>63</v>
      </c>
      <c r="E13" s="20" t="s">
        <v>116</v>
      </c>
      <c r="F13" s="20" t="s">
        <v>435</v>
      </c>
      <c r="G13" s="21" t="s">
        <v>436</v>
      </c>
      <c r="H13" s="21" t="s">
        <v>179</v>
      </c>
      <c r="I13" s="23">
        <v>890</v>
      </c>
      <c r="J13" s="21" t="s">
        <v>48</v>
      </c>
      <c r="K13" s="21" t="s">
        <v>21</v>
      </c>
      <c r="L13" s="21"/>
      <c r="M13" s="21"/>
    </row>
    <row r="14" spans="2:16" x14ac:dyDescent="0.25">
      <c r="B14" s="21" t="s">
        <v>42</v>
      </c>
      <c r="C14" s="24" t="s">
        <v>82</v>
      </c>
      <c r="D14" s="20" t="s">
        <v>63</v>
      </c>
      <c r="E14" s="20" t="s">
        <v>116</v>
      </c>
      <c r="F14" s="20" t="s">
        <v>437</v>
      </c>
      <c r="G14" s="21" t="s">
        <v>438</v>
      </c>
      <c r="H14" s="21" t="s">
        <v>231</v>
      </c>
      <c r="I14" s="23">
        <v>150</v>
      </c>
      <c r="J14" s="21" t="s">
        <v>48</v>
      </c>
      <c r="K14" s="21" t="s">
        <v>21</v>
      </c>
      <c r="L14" s="21"/>
      <c r="M14" s="21"/>
    </row>
    <row r="15" spans="2:16" x14ac:dyDescent="0.25">
      <c r="B15" s="21" t="s">
        <v>42</v>
      </c>
      <c r="C15" s="24" t="s">
        <v>84</v>
      </c>
      <c r="D15" s="20" t="s">
        <v>63</v>
      </c>
      <c r="E15" s="20" t="s">
        <v>439</v>
      </c>
      <c r="F15" s="20" t="s">
        <v>440</v>
      </c>
      <c r="G15" s="21">
        <v>24721018</v>
      </c>
      <c r="H15" s="21" t="s">
        <v>51</v>
      </c>
      <c r="I15" s="23">
        <v>50</v>
      </c>
      <c r="J15" s="21" t="s">
        <v>48</v>
      </c>
      <c r="K15" s="21" t="s">
        <v>21</v>
      </c>
      <c r="L15" s="21"/>
      <c r="M15" s="21"/>
    </row>
    <row r="16" spans="2:16" x14ac:dyDescent="0.25">
      <c r="B16" s="39" t="s">
        <v>42</v>
      </c>
      <c r="C16" s="19" t="s">
        <v>79</v>
      </c>
      <c r="D16" s="20" t="s">
        <v>63</v>
      </c>
      <c r="E16" s="20" t="s">
        <v>441</v>
      </c>
      <c r="F16" s="20" t="s">
        <v>442</v>
      </c>
      <c r="G16" s="21" t="s">
        <v>46</v>
      </c>
      <c r="H16" s="21" t="s">
        <v>70</v>
      </c>
      <c r="I16" s="23">
        <v>500</v>
      </c>
      <c r="J16" s="21" t="s">
        <v>48</v>
      </c>
      <c r="K16" s="37"/>
      <c r="L16" s="37" t="s">
        <v>21</v>
      </c>
      <c r="M16" s="37"/>
    </row>
    <row r="17" spans="1:14" x14ac:dyDescent="0.25">
      <c r="B17" s="39" t="s">
        <v>42</v>
      </c>
      <c r="C17" s="19" t="s">
        <v>79</v>
      </c>
      <c r="D17" s="20" t="s">
        <v>63</v>
      </c>
      <c r="E17" s="20" t="s">
        <v>441</v>
      </c>
      <c r="F17" s="20"/>
      <c r="G17" s="21" t="s">
        <v>46</v>
      </c>
      <c r="H17" s="21"/>
      <c r="I17" s="23"/>
      <c r="J17" s="21" t="s">
        <v>48</v>
      </c>
      <c r="K17" s="37"/>
      <c r="L17" s="37" t="s">
        <v>21</v>
      </c>
      <c r="M17" s="37"/>
    </row>
    <row r="18" spans="1:14" x14ac:dyDescent="0.25">
      <c r="B18" s="21" t="s">
        <v>42</v>
      </c>
      <c r="C18" s="19" t="s">
        <v>86</v>
      </c>
      <c r="D18" s="20" t="s">
        <v>63</v>
      </c>
      <c r="E18" s="20" t="s">
        <v>269</v>
      </c>
      <c r="F18" s="20" t="s">
        <v>45</v>
      </c>
      <c r="G18" s="21" t="s">
        <v>46</v>
      </c>
      <c r="H18" s="21" t="s">
        <v>333</v>
      </c>
      <c r="I18" s="23">
        <v>890</v>
      </c>
      <c r="J18" s="21" t="s">
        <v>48</v>
      </c>
      <c r="K18" s="37"/>
      <c r="L18" s="37"/>
      <c r="M18" s="37"/>
    </row>
    <row r="19" spans="1:14" x14ac:dyDescent="0.25">
      <c r="B19" s="39" t="s">
        <v>42</v>
      </c>
      <c r="C19" s="19" t="s">
        <v>84</v>
      </c>
      <c r="D19" s="20" t="s">
        <v>63</v>
      </c>
      <c r="E19" s="20" t="s">
        <v>103</v>
      </c>
      <c r="F19" s="20" t="s">
        <v>443</v>
      </c>
      <c r="G19" s="21" t="s">
        <v>46</v>
      </c>
      <c r="H19" s="21" t="s">
        <v>99</v>
      </c>
      <c r="I19" s="23">
        <v>50</v>
      </c>
      <c r="J19" s="21" t="s">
        <v>48</v>
      </c>
      <c r="K19" s="37"/>
      <c r="L19" s="37" t="s">
        <v>21</v>
      </c>
      <c r="M19" s="77"/>
    </row>
    <row r="20" spans="1:14" x14ac:dyDescent="0.25">
      <c r="B20" s="39" t="s">
        <v>42</v>
      </c>
      <c r="C20" s="19" t="s">
        <v>82</v>
      </c>
      <c r="D20" s="20" t="s">
        <v>63</v>
      </c>
      <c r="E20" s="20" t="s">
        <v>103</v>
      </c>
      <c r="F20" s="20" t="s">
        <v>260</v>
      </c>
      <c r="G20" s="21" t="s">
        <v>46</v>
      </c>
      <c r="H20" s="21" t="s">
        <v>164</v>
      </c>
      <c r="I20" s="23">
        <v>150</v>
      </c>
      <c r="J20" s="21" t="s">
        <v>48</v>
      </c>
      <c r="K20" s="37"/>
      <c r="L20" s="37" t="s">
        <v>21</v>
      </c>
      <c r="M20" s="146"/>
    </row>
    <row r="21" spans="1:14" x14ac:dyDescent="0.25">
      <c r="B21" s="147" t="s">
        <v>42</v>
      </c>
      <c r="C21" s="148" t="s">
        <v>258</v>
      </c>
      <c r="D21" s="149" t="s">
        <v>444</v>
      </c>
      <c r="E21" s="149" t="s">
        <v>116</v>
      </c>
      <c r="F21" s="149" t="s">
        <v>45</v>
      </c>
      <c r="G21" s="21" t="s">
        <v>46</v>
      </c>
      <c r="H21" s="150" t="s">
        <v>445</v>
      </c>
      <c r="I21" s="151">
        <v>1500</v>
      </c>
      <c r="J21" s="21" t="s">
        <v>48</v>
      </c>
      <c r="K21" s="77"/>
      <c r="L21" s="77"/>
      <c r="M21" s="77"/>
    </row>
    <row r="22" spans="1:14" x14ac:dyDescent="0.25">
      <c r="A22" s="734"/>
      <c r="B22" s="39" t="s">
        <v>42</v>
      </c>
      <c r="C22" s="74" t="s">
        <v>446</v>
      </c>
      <c r="D22" s="74" t="s">
        <v>66</v>
      </c>
      <c r="E22" s="74" t="s">
        <v>272</v>
      </c>
      <c r="F22" s="74" t="s">
        <v>45</v>
      </c>
      <c r="G22" s="21" t="s">
        <v>1950</v>
      </c>
      <c r="H22" s="39" t="s">
        <v>447</v>
      </c>
      <c r="I22" s="76">
        <v>11399</v>
      </c>
      <c r="J22" s="21" t="s">
        <v>48</v>
      </c>
      <c r="K22" s="39" t="s">
        <v>21</v>
      </c>
      <c r="L22" s="39"/>
      <c r="M22" s="39"/>
      <c r="N22" s="721">
        <v>44083</v>
      </c>
    </row>
    <row r="23" spans="1:14" x14ac:dyDescent="0.25">
      <c r="A23" s="734"/>
      <c r="B23" s="39" t="s">
        <v>42</v>
      </c>
      <c r="C23" s="74" t="s">
        <v>1921</v>
      </c>
      <c r="D23" s="74" t="s">
        <v>468</v>
      </c>
      <c r="E23" s="74" t="s">
        <v>1922</v>
      </c>
      <c r="F23" s="74" t="s">
        <v>1923</v>
      </c>
      <c r="G23" s="719">
        <v>422075016708</v>
      </c>
      <c r="H23" s="39" t="s">
        <v>1942</v>
      </c>
      <c r="I23" s="76">
        <v>13124.25</v>
      </c>
      <c r="J23" s="21" t="s">
        <v>48</v>
      </c>
      <c r="K23" s="39"/>
      <c r="L23" s="39"/>
      <c r="M23" s="39"/>
      <c r="N23">
        <v>16122021</v>
      </c>
    </row>
    <row r="24" spans="1:14" x14ac:dyDescent="0.25">
      <c r="A24" s="734"/>
      <c r="B24" s="77" t="s">
        <v>42</v>
      </c>
      <c r="C24" s="20" t="s">
        <v>312</v>
      </c>
      <c r="D24" s="80" t="s">
        <v>63</v>
      </c>
      <c r="E24" s="80" t="s">
        <v>313</v>
      </c>
      <c r="F24" s="80" t="s">
        <v>314</v>
      </c>
      <c r="G24" s="77" t="s">
        <v>448</v>
      </c>
      <c r="H24" s="77" t="s">
        <v>173</v>
      </c>
      <c r="I24" s="82">
        <v>18681.8</v>
      </c>
      <c r="J24" s="21" t="s">
        <v>48</v>
      </c>
      <c r="K24" s="77" t="s">
        <v>119</v>
      </c>
      <c r="L24" s="77"/>
      <c r="M24" s="77"/>
      <c r="N24">
        <v>7</v>
      </c>
    </row>
    <row r="25" spans="1:14" x14ac:dyDescent="0.25">
      <c r="A25" s="235"/>
      <c r="B25" s="77" t="s">
        <v>42</v>
      </c>
      <c r="C25" s="20" t="s">
        <v>589</v>
      </c>
      <c r="D25" s="80" t="s">
        <v>1990</v>
      </c>
      <c r="E25" s="80" t="s">
        <v>590</v>
      </c>
      <c r="F25" s="80" t="s">
        <v>1991</v>
      </c>
      <c r="G25" s="77">
        <v>85040221</v>
      </c>
      <c r="H25" s="77"/>
      <c r="I25" s="82">
        <v>15219</v>
      </c>
      <c r="J25" s="21"/>
      <c r="K25" s="77"/>
      <c r="L25" s="77" t="s">
        <v>21</v>
      </c>
      <c r="M25" s="77"/>
      <c r="N25" s="721">
        <v>41390</v>
      </c>
    </row>
    <row r="26" spans="1:14" x14ac:dyDescent="0.25">
      <c r="A26" s="235"/>
      <c r="B26" s="559"/>
      <c r="C26" s="829"/>
      <c r="D26" s="550"/>
      <c r="E26" s="550"/>
      <c r="F26" s="550"/>
      <c r="G26" s="554"/>
      <c r="H26" s="559"/>
      <c r="I26" s="555">
        <f>SUM(I9:I25)</f>
        <v>66854.05</v>
      </c>
      <c r="J26" s="528"/>
      <c r="K26" s="553"/>
      <c r="L26" s="553"/>
      <c r="M26" s="554"/>
      <c r="N26" s="721"/>
    </row>
    <row r="27" spans="1:14" x14ac:dyDescent="0.25">
      <c r="B27" s="988" t="s">
        <v>22</v>
      </c>
      <c r="C27" s="989"/>
      <c r="D27" s="989"/>
      <c r="E27" s="989"/>
      <c r="F27" s="989"/>
      <c r="G27" s="990"/>
      <c r="H27" s="997" t="s">
        <v>23</v>
      </c>
      <c r="I27" s="998"/>
      <c r="J27" s="998"/>
      <c r="K27" s="998"/>
      <c r="L27" s="998"/>
      <c r="M27" s="999"/>
    </row>
    <row r="28" spans="1:14" x14ac:dyDescent="0.25">
      <c r="B28" s="991"/>
      <c r="C28" s="992"/>
      <c r="D28" s="992"/>
      <c r="E28" s="992"/>
      <c r="F28" s="992"/>
      <c r="G28" s="993"/>
      <c r="H28" s="1000"/>
      <c r="I28" s="1001"/>
      <c r="J28" s="1001"/>
      <c r="K28" s="1001"/>
      <c r="L28" s="1001"/>
      <c r="M28" s="1002"/>
    </row>
    <row r="29" spans="1:14" x14ac:dyDescent="0.25">
      <c r="B29" s="991"/>
      <c r="C29" s="992"/>
      <c r="D29" s="992"/>
      <c r="E29" s="992"/>
      <c r="F29" s="992"/>
      <c r="G29" s="993"/>
      <c r="H29" s="1000"/>
      <c r="I29" s="1001"/>
      <c r="J29" s="1001"/>
      <c r="K29" s="1001"/>
      <c r="L29" s="1001"/>
      <c r="M29" s="1002"/>
    </row>
    <row r="30" spans="1:14" x14ac:dyDescent="0.25">
      <c r="B30" s="994"/>
      <c r="C30" s="995"/>
      <c r="D30" s="995"/>
      <c r="E30" s="995"/>
      <c r="F30" s="995"/>
      <c r="G30" s="996"/>
      <c r="H30" s="1003"/>
      <c r="I30" s="1004"/>
      <c r="J30" s="1004"/>
      <c r="K30" s="1004"/>
      <c r="L30" s="1004"/>
      <c r="M30" s="1005"/>
    </row>
    <row r="43" spans="2:13" x14ac:dyDescent="0.25">
      <c r="B43" s="10"/>
      <c r="C43" s="10"/>
      <c r="D43" s="576"/>
      <c r="E43" s="576"/>
      <c r="L43" s="13"/>
      <c r="M43" s="576"/>
    </row>
    <row r="44" spans="2:13" ht="15.75" thickBot="1" x14ac:dyDescent="0.3">
      <c r="B44" s="10"/>
      <c r="C44" s="10"/>
      <c r="D44" s="576"/>
      <c r="E44" s="576"/>
      <c r="L44" s="13"/>
      <c r="M44" s="576"/>
    </row>
    <row r="45" spans="2:13" ht="15.75" thickTop="1" x14ac:dyDescent="0.25">
      <c r="B45" s="1014" t="s">
        <v>135</v>
      </c>
      <c r="C45" s="1016" t="s">
        <v>35</v>
      </c>
      <c r="D45" s="1016" t="s">
        <v>6</v>
      </c>
      <c r="E45" s="1016" t="s">
        <v>3</v>
      </c>
      <c r="F45" s="1016" t="s">
        <v>4</v>
      </c>
      <c r="G45" s="1016" t="s">
        <v>7</v>
      </c>
      <c r="H45" s="1016" t="s">
        <v>36</v>
      </c>
      <c r="I45" s="1060" t="s">
        <v>75</v>
      </c>
      <c r="J45" s="1009" t="s">
        <v>8</v>
      </c>
      <c r="K45" s="1011" t="s">
        <v>38</v>
      </c>
      <c r="L45" s="1011"/>
      <c r="M45" s="1011"/>
    </row>
    <row r="46" spans="2:13" x14ac:dyDescent="0.25">
      <c r="B46" s="1015"/>
      <c r="C46" s="1017"/>
      <c r="D46" s="1017"/>
      <c r="E46" s="1017"/>
      <c r="F46" s="1017"/>
      <c r="G46" s="1017"/>
      <c r="H46" s="1017"/>
      <c r="I46" s="1061"/>
      <c r="J46" s="1010"/>
      <c r="K46" s="764" t="s">
        <v>11</v>
      </c>
      <c r="L46" s="764" t="s">
        <v>12</v>
      </c>
      <c r="M46" s="764" t="s">
        <v>13</v>
      </c>
    </row>
    <row r="47" spans="2:13" x14ac:dyDescent="0.25">
      <c r="B47" s="21" t="s">
        <v>42</v>
      </c>
      <c r="C47" s="24" t="s">
        <v>2003</v>
      </c>
      <c r="D47" s="20" t="s">
        <v>44</v>
      </c>
      <c r="E47" s="20" t="s">
        <v>45</v>
      </c>
      <c r="F47" s="20" t="s">
        <v>45</v>
      </c>
      <c r="G47" s="21" t="s">
        <v>46</v>
      </c>
      <c r="H47" s="21"/>
      <c r="I47" s="23">
        <v>400</v>
      </c>
      <c r="J47" s="21" t="s">
        <v>48</v>
      </c>
      <c r="K47" s="21"/>
      <c r="L47" s="21"/>
      <c r="M47" s="21" t="s">
        <v>21</v>
      </c>
    </row>
    <row r="48" spans="2:13" x14ac:dyDescent="0.25">
      <c r="B48" s="21" t="s">
        <v>42</v>
      </c>
      <c r="C48" s="24" t="s">
        <v>2004</v>
      </c>
      <c r="D48" s="20" t="s">
        <v>44</v>
      </c>
      <c r="E48" s="20" t="s">
        <v>45</v>
      </c>
      <c r="F48" s="20" t="s">
        <v>45</v>
      </c>
      <c r="G48" s="21" t="s">
        <v>46</v>
      </c>
      <c r="H48" s="21"/>
      <c r="I48" s="23">
        <v>600</v>
      </c>
      <c r="J48" s="21" t="s">
        <v>48</v>
      </c>
      <c r="K48" s="21"/>
      <c r="L48" s="21"/>
      <c r="M48" s="21" t="s">
        <v>21</v>
      </c>
    </row>
    <row r="49" spans="2:13" x14ac:dyDescent="0.25">
      <c r="B49" s="21" t="s">
        <v>42</v>
      </c>
      <c r="C49" s="18" t="s">
        <v>2005</v>
      </c>
      <c r="D49" s="20" t="s">
        <v>44</v>
      </c>
      <c r="E49" s="20" t="s">
        <v>45</v>
      </c>
      <c r="F49" s="20" t="s">
        <v>45</v>
      </c>
      <c r="G49" s="21" t="s">
        <v>46</v>
      </c>
      <c r="H49" s="21"/>
      <c r="I49" s="23">
        <v>300</v>
      </c>
      <c r="J49" s="21" t="s">
        <v>48</v>
      </c>
      <c r="K49" s="21"/>
      <c r="L49" s="21" t="s">
        <v>21</v>
      </c>
      <c r="M49" s="21"/>
    </row>
    <row r="50" spans="2:13" x14ac:dyDescent="0.25">
      <c r="B50" s="21" t="s">
        <v>78</v>
      </c>
      <c r="C50" s="18" t="s">
        <v>2006</v>
      </c>
      <c r="D50" s="20" t="s">
        <v>63</v>
      </c>
      <c r="E50" s="20" t="s">
        <v>45</v>
      </c>
      <c r="F50" s="20" t="s">
        <v>45</v>
      </c>
      <c r="G50" s="21" t="s">
        <v>46</v>
      </c>
      <c r="H50" s="21"/>
      <c r="I50" s="23">
        <v>150</v>
      </c>
      <c r="J50" s="21" t="s">
        <v>48</v>
      </c>
      <c r="K50" s="21"/>
      <c r="L50" s="21" t="s">
        <v>21</v>
      </c>
      <c r="M50" s="21"/>
    </row>
    <row r="51" spans="2:13" x14ac:dyDescent="0.25">
      <c r="B51" s="21" t="s">
        <v>49</v>
      </c>
      <c r="C51" s="62" t="s">
        <v>2007</v>
      </c>
      <c r="D51" s="19" t="s">
        <v>63</v>
      </c>
      <c r="E51" s="20" t="s">
        <v>45</v>
      </c>
      <c r="F51" s="20" t="s">
        <v>45</v>
      </c>
      <c r="G51" s="21" t="s">
        <v>46</v>
      </c>
      <c r="H51" s="21"/>
      <c r="I51" s="23">
        <v>200</v>
      </c>
      <c r="J51" s="21" t="s">
        <v>48</v>
      </c>
      <c r="K51" s="21"/>
      <c r="L51" s="21"/>
      <c r="M51" s="21" t="s">
        <v>21</v>
      </c>
    </row>
    <row r="52" spans="2:13" x14ac:dyDescent="0.25">
      <c r="B52" s="21" t="s">
        <v>49</v>
      </c>
      <c r="C52" s="18" t="s">
        <v>233</v>
      </c>
      <c r="D52" s="20" t="s">
        <v>63</v>
      </c>
      <c r="E52" s="20" t="s">
        <v>45</v>
      </c>
      <c r="F52" s="20" t="s">
        <v>45</v>
      </c>
      <c r="G52" s="21" t="s">
        <v>46</v>
      </c>
      <c r="H52" s="21"/>
      <c r="I52" s="23">
        <v>300</v>
      </c>
      <c r="J52" s="21" t="s">
        <v>48</v>
      </c>
      <c r="K52" s="21"/>
      <c r="L52" s="21" t="s">
        <v>21</v>
      </c>
      <c r="M52" s="21"/>
    </row>
    <row r="53" spans="2:13" x14ac:dyDescent="0.25">
      <c r="B53" s="21" t="s">
        <v>54</v>
      </c>
      <c r="C53" s="18" t="s">
        <v>433</v>
      </c>
      <c r="D53" s="20" t="s">
        <v>66</v>
      </c>
      <c r="E53" s="20" t="s">
        <v>45</v>
      </c>
      <c r="F53" s="20" t="s">
        <v>45</v>
      </c>
      <c r="G53" s="21" t="s">
        <v>46</v>
      </c>
      <c r="H53" s="21"/>
      <c r="I53" s="23">
        <v>300</v>
      </c>
      <c r="J53" s="21" t="s">
        <v>48</v>
      </c>
      <c r="K53" s="21"/>
      <c r="L53" s="21" t="s">
        <v>21</v>
      </c>
      <c r="M53" s="21"/>
    </row>
    <row r="54" spans="2:13" x14ac:dyDescent="0.25">
      <c r="B54" s="37" t="s">
        <v>49</v>
      </c>
      <c r="C54" s="19" t="s">
        <v>227</v>
      </c>
      <c r="D54" s="19" t="s">
        <v>56</v>
      </c>
      <c r="E54" s="20" t="s">
        <v>45</v>
      </c>
      <c r="F54" s="20" t="s">
        <v>45</v>
      </c>
      <c r="G54" s="21" t="s">
        <v>46</v>
      </c>
      <c r="H54" s="21"/>
      <c r="I54" s="23">
        <v>200</v>
      </c>
      <c r="J54" s="21" t="s">
        <v>48</v>
      </c>
      <c r="K54" s="18"/>
      <c r="L54" s="37" t="s">
        <v>21</v>
      </c>
      <c r="M54" s="18"/>
    </row>
    <row r="55" spans="2:13" x14ac:dyDescent="0.25">
      <c r="B55" s="783"/>
      <c r="C55" s="858"/>
      <c r="D55" s="858"/>
      <c r="E55" s="829"/>
      <c r="F55" s="829"/>
      <c r="G55" s="21"/>
      <c r="H55" s="21"/>
      <c r="I55" s="942">
        <f>SUM(I47:I54)</f>
        <v>2450</v>
      </c>
      <c r="J55" s="21"/>
      <c r="K55" s="18"/>
      <c r="L55" s="37"/>
      <c r="M55" s="18"/>
    </row>
    <row r="56" spans="2:13" ht="15" customHeight="1" x14ac:dyDescent="0.25">
      <c r="B56" s="988" t="s">
        <v>22</v>
      </c>
      <c r="C56" s="989"/>
      <c r="D56" s="989"/>
      <c r="E56" s="989"/>
      <c r="F56" s="989"/>
      <c r="G56" s="1013" t="s">
        <v>23</v>
      </c>
      <c r="H56" s="1013"/>
      <c r="I56" s="1013"/>
      <c r="J56" s="1013"/>
      <c r="K56" s="1013"/>
      <c r="L56" s="1013"/>
      <c r="M56" s="1013"/>
    </row>
    <row r="57" spans="2:13" x14ac:dyDescent="0.25">
      <c r="B57" s="991"/>
      <c r="C57" s="992"/>
      <c r="D57" s="992"/>
      <c r="E57" s="992"/>
      <c r="F57" s="992"/>
      <c r="G57" s="1013"/>
      <c r="H57" s="1013"/>
      <c r="I57" s="1013"/>
      <c r="J57" s="1013"/>
      <c r="K57" s="1013"/>
      <c r="L57" s="1013"/>
      <c r="M57" s="1013"/>
    </row>
    <row r="58" spans="2:13" x14ac:dyDescent="0.25">
      <c r="B58" s="991"/>
      <c r="C58" s="992"/>
      <c r="D58" s="992"/>
      <c r="E58" s="992"/>
      <c r="F58" s="992"/>
      <c r="G58" s="1013"/>
      <c r="H58" s="1013"/>
      <c r="I58" s="1013"/>
      <c r="J58" s="1013"/>
      <c r="K58" s="1013"/>
      <c r="L58" s="1013"/>
      <c r="M58" s="1013"/>
    </row>
    <row r="59" spans="2:13" x14ac:dyDescent="0.25">
      <c r="B59" s="994"/>
      <c r="C59" s="995"/>
      <c r="D59" s="995"/>
      <c r="E59" s="995"/>
      <c r="F59" s="995"/>
      <c r="G59" s="1013"/>
      <c r="H59" s="1013"/>
      <c r="I59" s="1013"/>
      <c r="J59" s="1013"/>
      <c r="K59" s="1013"/>
      <c r="L59" s="1013"/>
      <c r="M59" s="1013"/>
    </row>
  </sheetData>
  <mergeCells count="24">
    <mergeCell ref="B56:F59"/>
    <mergeCell ref="G56:M59"/>
    <mergeCell ref="H45:H46"/>
    <mergeCell ref="I45:I46"/>
    <mergeCell ref="J45:J46"/>
    <mergeCell ref="C45:C46"/>
    <mergeCell ref="D45:D46"/>
    <mergeCell ref="E45:E46"/>
    <mergeCell ref="F45:F46"/>
    <mergeCell ref="G45:G46"/>
    <mergeCell ref="B45:B46"/>
    <mergeCell ref="K45:M45"/>
    <mergeCell ref="H7:H8"/>
    <mergeCell ref="I7:I8"/>
    <mergeCell ref="J7:J8"/>
    <mergeCell ref="K7:M7"/>
    <mergeCell ref="B27:G30"/>
    <mergeCell ref="H27:M30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0"/>
  <sheetViews>
    <sheetView topLeftCell="A34" zoomScaleNormal="100" workbookViewId="0">
      <selection activeCell="P40" sqref="P40"/>
    </sheetView>
  </sheetViews>
  <sheetFormatPr baseColWidth="10" defaultRowHeight="15" x14ac:dyDescent="0.25"/>
  <cols>
    <col min="3" max="3" width="24.140625" customWidth="1"/>
    <col min="7" max="7" width="14.85546875" customWidth="1"/>
    <col min="14" max="14" width="13.85546875" customWidth="1"/>
  </cols>
  <sheetData>
    <row r="1" spans="2:16" ht="15.75" thickBot="1" x14ac:dyDescent="0.3">
      <c r="B1" s="10"/>
      <c r="C1" s="10"/>
      <c r="D1" s="11"/>
      <c r="E1" s="11"/>
      <c r="F1" s="11"/>
      <c r="G1" s="11"/>
      <c r="H1" s="11"/>
      <c r="L1" s="13"/>
      <c r="M1" s="11"/>
    </row>
    <row r="2" spans="2:16" ht="15.75" thickBot="1" x14ac:dyDescent="0.3">
      <c r="B2" s="10"/>
      <c r="C2" s="10"/>
      <c r="D2" s="11"/>
      <c r="E2" s="11"/>
      <c r="F2" s="11"/>
      <c r="G2" s="11"/>
      <c r="H2" s="11"/>
      <c r="L2" s="13"/>
      <c r="M2" s="11"/>
      <c r="N2" s="660" t="s">
        <v>1845</v>
      </c>
    </row>
    <row r="3" spans="2:16" ht="15.75" thickBot="1" x14ac:dyDescent="0.3">
      <c r="N3" s="661">
        <f>I9+I10+I11+I12+I13+I37+I39+I40+I41+I42</f>
        <v>6740</v>
      </c>
    </row>
    <row r="4" spans="2:16" ht="16.5" thickTop="1" thickBot="1" x14ac:dyDescent="0.3">
      <c r="B4" s="1014"/>
      <c r="C4" s="1016"/>
      <c r="D4" s="1016"/>
      <c r="E4" s="1016"/>
      <c r="F4" s="14"/>
      <c r="G4" s="14"/>
      <c r="H4" s="14"/>
      <c r="I4" s="1016"/>
      <c r="J4" s="1060"/>
      <c r="K4" s="1062"/>
      <c r="L4" s="1063"/>
      <c r="M4" s="1063"/>
    </row>
    <row r="5" spans="2:16" x14ac:dyDescent="0.25">
      <c r="B5" s="1015"/>
      <c r="C5" s="1017"/>
      <c r="D5" s="1017"/>
      <c r="E5" s="1017"/>
      <c r="F5" s="15"/>
      <c r="G5" s="15"/>
      <c r="H5" s="15"/>
      <c r="I5" s="1017"/>
      <c r="J5" s="1061"/>
      <c r="K5" s="16"/>
      <c r="L5" s="16"/>
      <c r="M5" s="17"/>
    </row>
    <row r="6" spans="2:16" ht="15.75" thickBot="1" x14ac:dyDescent="0.3">
      <c r="B6" s="21"/>
      <c r="C6" s="20"/>
      <c r="D6" s="37"/>
      <c r="E6" s="21"/>
      <c r="F6" s="21"/>
      <c r="G6" s="21"/>
      <c r="H6" s="21"/>
      <c r="I6" s="21"/>
      <c r="J6" s="21"/>
      <c r="K6" s="21"/>
      <c r="L6" s="21"/>
      <c r="M6" s="21"/>
      <c r="P6" s="618"/>
    </row>
    <row r="7" spans="2:16" ht="16.5" thickTop="1" thickBot="1" x14ac:dyDescent="0.3">
      <c r="B7" s="1014" t="s">
        <v>135</v>
      </c>
      <c r="C7" s="1016" t="s">
        <v>35</v>
      </c>
      <c r="D7" s="1016" t="s">
        <v>6</v>
      </c>
      <c r="E7" s="1016" t="s">
        <v>3</v>
      </c>
      <c r="F7" s="1016" t="s">
        <v>449</v>
      </c>
      <c r="G7" s="1016" t="s">
        <v>142</v>
      </c>
      <c r="H7" s="1016" t="s">
        <v>143</v>
      </c>
      <c r="I7" s="1016" t="s">
        <v>37</v>
      </c>
      <c r="J7" s="1060" t="s">
        <v>8</v>
      </c>
      <c r="K7" s="1062" t="s">
        <v>38</v>
      </c>
      <c r="L7" s="1063"/>
      <c r="M7" s="1063"/>
    </row>
    <row r="8" spans="2:16" x14ac:dyDescent="0.25">
      <c r="B8" s="1015"/>
      <c r="C8" s="1017"/>
      <c r="D8" s="1017"/>
      <c r="E8" s="1017"/>
      <c r="F8" s="1017"/>
      <c r="G8" s="1017"/>
      <c r="H8" s="1017"/>
      <c r="I8" s="1017"/>
      <c r="J8" s="1061"/>
      <c r="K8" s="16" t="s">
        <v>39</v>
      </c>
      <c r="L8" s="16" t="s">
        <v>40</v>
      </c>
      <c r="M8" s="17" t="s">
        <v>41</v>
      </c>
    </row>
    <row r="9" spans="2:16" x14ac:dyDescent="0.25">
      <c r="B9" s="21" t="s">
        <v>42</v>
      </c>
      <c r="C9" s="20" t="s">
        <v>372</v>
      </c>
      <c r="D9" s="19" t="s">
        <v>450</v>
      </c>
      <c r="E9" s="20" t="s">
        <v>45</v>
      </c>
      <c r="F9" s="20" t="s">
        <v>45</v>
      </c>
      <c r="G9" s="21" t="s">
        <v>46</v>
      </c>
      <c r="H9" s="22" t="s">
        <v>47</v>
      </c>
      <c r="I9" s="23">
        <v>1500</v>
      </c>
      <c r="J9" s="21" t="s">
        <v>48</v>
      </c>
      <c r="K9" s="21"/>
      <c r="L9" s="21" t="s">
        <v>21</v>
      </c>
      <c r="M9" s="21"/>
    </row>
    <row r="10" spans="2:16" x14ac:dyDescent="0.25">
      <c r="B10" s="30" t="s">
        <v>42</v>
      </c>
      <c r="C10" s="24" t="s">
        <v>451</v>
      </c>
      <c r="D10" s="19" t="s">
        <v>66</v>
      </c>
      <c r="E10" s="27" t="s">
        <v>45</v>
      </c>
      <c r="F10" s="20" t="s">
        <v>45</v>
      </c>
      <c r="G10" s="21" t="s">
        <v>46</v>
      </c>
      <c r="H10" s="28" t="s">
        <v>51</v>
      </c>
      <c r="I10" s="23">
        <v>450</v>
      </c>
      <c r="J10" s="21" t="s">
        <v>48</v>
      </c>
      <c r="K10" s="30"/>
      <c r="L10" s="30" t="s">
        <v>21</v>
      </c>
      <c r="M10" s="30"/>
    </row>
    <row r="11" spans="2:16" x14ac:dyDescent="0.25">
      <c r="B11" s="21" t="s">
        <v>42</v>
      </c>
      <c r="C11" s="20" t="s">
        <v>358</v>
      </c>
      <c r="D11" s="20" t="s">
        <v>63</v>
      </c>
      <c r="E11" s="20"/>
      <c r="F11" s="20" t="s">
        <v>45</v>
      </c>
      <c r="G11" s="21" t="s">
        <v>46</v>
      </c>
      <c r="H11" s="22" t="s">
        <v>452</v>
      </c>
      <c r="I11" s="23">
        <v>890</v>
      </c>
      <c r="J11" s="21" t="s">
        <v>48</v>
      </c>
      <c r="K11" s="21"/>
      <c r="L11" s="21" t="s">
        <v>21</v>
      </c>
      <c r="M11" s="21"/>
    </row>
    <row r="12" spans="2:16" x14ac:dyDescent="0.25">
      <c r="B12" s="21" t="s">
        <v>295</v>
      </c>
      <c r="C12" s="19" t="s">
        <v>453</v>
      </c>
      <c r="D12" s="20" t="s">
        <v>66</v>
      </c>
      <c r="E12" s="20"/>
      <c r="F12" s="20" t="s">
        <v>45</v>
      </c>
      <c r="G12" s="21" t="s">
        <v>46</v>
      </c>
      <c r="H12" s="22" t="s">
        <v>153</v>
      </c>
      <c r="I12" s="23">
        <v>450</v>
      </c>
      <c r="J12" s="21" t="s">
        <v>48</v>
      </c>
      <c r="K12" s="21"/>
      <c r="L12" s="21"/>
      <c r="M12" s="21"/>
    </row>
    <row r="13" spans="2:16" x14ac:dyDescent="0.25">
      <c r="B13" s="21" t="s">
        <v>42</v>
      </c>
      <c r="C13" s="18" t="s">
        <v>282</v>
      </c>
      <c r="D13" s="20" t="s">
        <v>56</v>
      </c>
      <c r="E13" s="20" t="s">
        <v>454</v>
      </c>
      <c r="F13" s="20" t="s">
        <v>45</v>
      </c>
      <c r="G13" s="21" t="s">
        <v>46</v>
      </c>
      <c r="H13" s="22" t="s">
        <v>60</v>
      </c>
      <c r="I13" s="23">
        <v>450</v>
      </c>
      <c r="J13" s="21" t="s">
        <v>48</v>
      </c>
      <c r="K13" s="21"/>
      <c r="L13" s="21" t="s">
        <v>21</v>
      </c>
      <c r="M13" s="21"/>
    </row>
    <row r="14" spans="2:16" x14ac:dyDescent="0.25">
      <c r="B14" s="530"/>
      <c r="C14" s="854"/>
      <c r="D14" s="829"/>
      <c r="E14" s="829"/>
      <c r="F14" s="829"/>
      <c r="G14" s="556"/>
      <c r="H14" s="853"/>
      <c r="I14" s="555">
        <f>SUM(I9:I13)</f>
        <v>3740</v>
      </c>
      <c r="J14" s="528"/>
      <c r="K14" s="528"/>
      <c r="L14" s="528"/>
      <c r="M14" s="556"/>
    </row>
    <row r="15" spans="2:16" x14ac:dyDescent="0.25">
      <c r="B15" s="988" t="s">
        <v>22</v>
      </c>
      <c r="C15" s="989"/>
      <c r="D15" s="989"/>
      <c r="E15" s="989"/>
      <c r="F15" s="989"/>
      <c r="G15" s="990"/>
      <c r="H15" s="997" t="s">
        <v>23</v>
      </c>
      <c r="I15" s="998"/>
      <c r="J15" s="998"/>
      <c r="K15" s="998"/>
      <c r="L15" s="998"/>
      <c r="M15" s="999"/>
    </row>
    <row r="16" spans="2:16" x14ac:dyDescent="0.25">
      <c r="B16" s="991"/>
      <c r="C16" s="992"/>
      <c r="D16" s="992"/>
      <c r="E16" s="992"/>
      <c r="F16" s="992"/>
      <c r="G16" s="993"/>
      <c r="H16" s="1000"/>
      <c r="I16" s="1001"/>
      <c r="J16" s="1001"/>
      <c r="K16" s="1001"/>
      <c r="L16" s="1001"/>
      <c r="M16" s="1002"/>
    </row>
    <row r="17" spans="2:13" x14ac:dyDescent="0.25">
      <c r="B17" s="991"/>
      <c r="C17" s="992"/>
      <c r="D17" s="992"/>
      <c r="E17" s="992"/>
      <c r="F17" s="992"/>
      <c r="G17" s="993"/>
      <c r="H17" s="1000"/>
      <c r="I17" s="1001"/>
      <c r="J17" s="1001"/>
      <c r="K17" s="1001"/>
      <c r="L17" s="1001"/>
      <c r="M17" s="1002"/>
    </row>
    <row r="18" spans="2:13" x14ac:dyDescent="0.25">
      <c r="B18" s="994"/>
      <c r="C18" s="995"/>
      <c r="D18" s="995"/>
      <c r="E18" s="995"/>
      <c r="F18" s="995"/>
      <c r="G18" s="996"/>
      <c r="H18" s="1003"/>
      <c r="I18" s="1004"/>
      <c r="J18" s="1004"/>
      <c r="K18" s="1004"/>
      <c r="L18" s="1004"/>
      <c r="M18" s="1005"/>
    </row>
    <row r="19" spans="2:13" x14ac:dyDescent="0.25">
      <c r="K19" s="33"/>
      <c r="L19" s="33"/>
      <c r="M19" s="33"/>
    </row>
    <row r="22" spans="2:13" x14ac:dyDescent="0.25">
      <c r="B22" s="11"/>
      <c r="C22" s="10"/>
      <c r="D22" s="11"/>
      <c r="E22" s="11"/>
      <c r="F22" s="11"/>
      <c r="G22" s="11"/>
      <c r="H22" s="11"/>
      <c r="I22" s="11"/>
      <c r="J22" s="11"/>
    </row>
    <row r="33" spans="2:13" x14ac:dyDescent="0.25">
      <c r="B33" s="10"/>
      <c r="C33" s="10"/>
      <c r="D33" s="11"/>
      <c r="E33" s="11"/>
      <c r="L33" s="13"/>
      <c r="M33" s="11"/>
    </row>
    <row r="34" spans="2:13" ht="15.75" thickBot="1" x14ac:dyDescent="0.3">
      <c r="B34" s="10"/>
      <c r="C34" s="10"/>
      <c r="D34" s="11"/>
      <c r="E34" s="11"/>
      <c r="L34" s="13"/>
      <c r="M34" s="11"/>
    </row>
    <row r="35" spans="2:13" ht="16.5" thickTop="1" thickBot="1" x14ac:dyDescent="0.3">
      <c r="B35" s="1014" t="s">
        <v>135</v>
      </c>
      <c r="C35" s="1016" t="s">
        <v>35</v>
      </c>
      <c r="D35" s="1016" t="s">
        <v>6</v>
      </c>
      <c r="E35" s="1016" t="s">
        <v>3</v>
      </c>
      <c r="F35" s="1016" t="s">
        <v>4</v>
      </c>
      <c r="G35" s="1016" t="s">
        <v>7</v>
      </c>
      <c r="H35" s="1016" t="s">
        <v>36</v>
      </c>
      <c r="I35" s="1016" t="s">
        <v>37</v>
      </c>
      <c r="J35" s="1060" t="s">
        <v>8</v>
      </c>
      <c r="K35" s="1062" t="s">
        <v>38</v>
      </c>
      <c r="L35" s="1063"/>
      <c r="M35" s="1063"/>
    </row>
    <row r="36" spans="2:13" x14ac:dyDescent="0.25">
      <c r="B36" s="1015"/>
      <c r="C36" s="1017"/>
      <c r="D36" s="1017"/>
      <c r="E36" s="1017"/>
      <c r="F36" s="1017"/>
      <c r="G36" s="1017"/>
      <c r="H36" s="1017"/>
      <c r="I36" s="1017"/>
      <c r="J36" s="1061"/>
      <c r="K36" s="16" t="s">
        <v>39</v>
      </c>
      <c r="L36" s="16" t="s">
        <v>40</v>
      </c>
      <c r="M36" s="17" t="s">
        <v>41</v>
      </c>
    </row>
    <row r="37" spans="2:13" x14ac:dyDescent="0.25">
      <c r="B37" s="21" t="s">
        <v>42</v>
      </c>
      <c r="C37" s="20" t="s">
        <v>79</v>
      </c>
      <c r="D37" s="20" t="s">
        <v>63</v>
      </c>
      <c r="E37" s="20" t="s">
        <v>441</v>
      </c>
      <c r="F37" s="20" t="s">
        <v>45</v>
      </c>
      <c r="G37" s="22" t="s">
        <v>455</v>
      </c>
      <c r="H37" s="22" t="s">
        <v>47</v>
      </c>
      <c r="I37" s="23">
        <v>950</v>
      </c>
      <c r="J37" s="21" t="s">
        <v>48</v>
      </c>
      <c r="K37" s="21"/>
      <c r="L37" s="21" t="s">
        <v>21</v>
      </c>
      <c r="M37" s="21"/>
    </row>
    <row r="38" spans="2:13" x14ac:dyDescent="0.25">
      <c r="B38" s="30" t="s">
        <v>42</v>
      </c>
      <c r="C38" s="24" t="s">
        <v>84</v>
      </c>
      <c r="D38" s="20" t="s">
        <v>63</v>
      </c>
      <c r="E38" s="27" t="s">
        <v>103</v>
      </c>
      <c r="F38" s="27" t="s">
        <v>45</v>
      </c>
      <c r="G38" s="28" t="s">
        <v>46</v>
      </c>
      <c r="H38" s="28" t="s">
        <v>51</v>
      </c>
      <c r="I38" s="29">
        <v>150</v>
      </c>
      <c r="J38" s="21" t="s">
        <v>48</v>
      </c>
      <c r="K38" s="30"/>
      <c r="L38" s="30" t="s">
        <v>21</v>
      </c>
      <c r="M38" s="30"/>
    </row>
    <row r="39" spans="2:13" x14ac:dyDescent="0.25">
      <c r="B39" s="21" t="s">
        <v>42</v>
      </c>
      <c r="C39" s="20" t="s">
        <v>82</v>
      </c>
      <c r="D39" s="20" t="s">
        <v>63</v>
      </c>
      <c r="E39" s="20" t="s">
        <v>103</v>
      </c>
      <c r="F39" s="20" t="s">
        <v>260</v>
      </c>
      <c r="G39" s="22" t="s">
        <v>456</v>
      </c>
      <c r="H39" s="22" t="s">
        <v>53</v>
      </c>
      <c r="I39" s="23">
        <v>250</v>
      </c>
      <c r="J39" s="21" t="s">
        <v>48</v>
      </c>
      <c r="K39" s="21"/>
      <c r="L39" s="21" t="s">
        <v>21</v>
      </c>
      <c r="M39" s="21"/>
    </row>
    <row r="40" spans="2:13" x14ac:dyDescent="0.25">
      <c r="B40" s="21" t="s">
        <v>295</v>
      </c>
      <c r="C40" s="19" t="s">
        <v>86</v>
      </c>
      <c r="D40" s="20" t="s">
        <v>63</v>
      </c>
      <c r="E40" s="20" t="s">
        <v>269</v>
      </c>
      <c r="F40" s="20" t="s">
        <v>45</v>
      </c>
      <c r="G40" s="22">
        <v>2350992015518</v>
      </c>
      <c r="H40" s="22" t="s">
        <v>153</v>
      </c>
      <c r="I40" s="23">
        <v>950</v>
      </c>
      <c r="J40" s="21" t="s">
        <v>48</v>
      </c>
      <c r="K40" s="21"/>
      <c r="L40" s="21" t="s">
        <v>21</v>
      </c>
      <c r="M40" s="21"/>
    </row>
    <row r="41" spans="2:13" x14ac:dyDescent="0.25">
      <c r="B41" s="21" t="s">
        <v>42</v>
      </c>
      <c r="C41" s="18" t="s">
        <v>97</v>
      </c>
      <c r="D41" s="20" t="s">
        <v>63</v>
      </c>
      <c r="E41" s="20" t="s">
        <v>103</v>
      </c>
      <c r="F41" s="20" t="s">
        <v>457</v>
      </c>
      <c r="G41" s="22" t="s">
        <v>46</v>
      </c>
      <c r="H41" s="22" t="s">
        <v>60</v>
      </c>
      <c r="I41" s="23">
        <v>450</v>
      </c>
      <c r="J41" s="21" t="s">
        <v>48</v>
      </c>
      <c r="K41" s="21"/>
      <c r="L41" s="21" t="s">
        <v>21</v>
      </c>
      <c r="M41" s="21"/>
    </row>
    <row r="42" spans="2:13" x14ac:dyDescent="0.25">
      <c r="B42" s="21" t="s">
        <v>42</v>
      </c>
      <c r="C42" s="145" t="s">
        <v>89</v>
      </c>
      <c r="D42" s="80" t="s">
        <v>63</v>
      </c>
      <c r="E42" s="20" t="s">
        <v>106</v>
      </c>
      <c r="F42" s="20" t="s">
        <v>45</v>
      </c>
      <c r="G42" s="22">
        <v>161011375</v>
      </c>
      <c r="H42" s="22" t="s">
        <v>61</v>
      </c>
      <c r="I42" s="23">
        <v>400</v>
      </c>
      <c r="J42" s="21" t="s">
        <v>48</v>
      </c>
      <c r="K42" s="68"/>
      <c r="L42" s="77" t="s">
        <v>21</v>
      </c>
      <c r="M42" s="68"/>
    </row>
    <row r="43" spans="2:13" x14ac:dyDescent="0.25">
      <c r="B43" s="530"/>
      <c r="C43" s="549"/>
      <c r="D43" s="550"/>
      <c r="E43" s="829"/>
      <c r="F43" s="829"/>
      <c r="G43" s="852"/>
      <c r="H43" s="853"/>
      <c r="I43" s="555">
        <f>SUM(I37:I42)</f>
        <v>3150</v>
      </c>
      <c r="J43" s="528"/>
      <c r="K43" s="570"/>
      <c r="L43" s="553"/>
      <c r="M43" s="571"/>
    </row>
    <row r="44" spans="2:13" x14ac:dyDescent="0.25">
      <c r="B44" s="988" t="s">
        <v>22</v>
      </c>
      <c r="C44" s="989"/>
      <c r="D44" s="989"/>
      <c r="E44" s="989"/>
      <c r="F44" s="989"/>
      <c r="G44" s="990"/>
      <c r="H44" s="997" t="s">
        <v>23</v>
      </c>
      <c r="I44" s="998"/>
      <c r="J44" s="998"/>
      <c r="K44" s="998"/>
      <c r="L44" s="998"/>
      <c r="M44" s="999"/>
    </row>
    <row r="45" spans="2:13" x14ac:dyDescent="0.25">
      <c r="B45" s="991"/>
      <c r="C45" s="992"/>
      <c r="D45" s="992"/>
      <c r="E45" s="992"/>
      <c r="F45" s="992"/>
      <c r="G45" s="993"/>
      <c r="H45" s="1000"/>
      <c r="I45" s="1001"/>
      <c r="J45" s="1001"/>
      <c r="K45" s="1001"/>
      <c r="L45" s="1001"/>
      <c r="M45" s="1002"/>
    </row>
    <row r="46" spans="2:13" x14ac:dyDescent="0.25">
      <c r="B46" s="991"/>
      <c r="C46" s="992"/>
      <c r="D46" s="992"/>
      <c r="E46" s="992"/>
      <c r="F46" s="992"/>
      <c r="G46" s="993"/>
      <c r="H46" s="1000"/>
      <c r="I46" s="1001"/>
      <c r="J46" s="1001"/>
      <c r="K46" s="1001"/>
      <c r="L46" s="1001"/>
      <c r="M46" s="1002"/>
    </row>
    <row r="47" spans="2:13" x14ac:dyDescent="0.25">
      <c r="B47" s="994"/>
      <c r="C47" s="995"/>
      <c r="D47" s="995"/>
      <c r="E47" s="995"/>
      <c r="F47" s="995"/>
      <c r="G47" s="996"/>
      <c r="H47" s="1003"/>
      <c r="I47" s="1004"/>
      <c r="J47" s="1004"/>
      <c r="K47" s="1004"/>
      <c r="L47" s="1004"/>
      <c r="M47" s="1005"/>
    </row>
    <row r="50" spans="11:13" x14ac:dyDescent="0.25">
      <c r="K50" s="33"/>
      <c r="L50" s="33"/>
      <c r="M50" s="33"/>
    </row>
  </sheetData>
  <mergeCells count="31">
    <mergeCell ref="K4:M4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B4:B5"/>
    <mergeCell ref="C4:C5"/>
    <mergeCell ref="D4:D5"/>
    <mergeCell ref="E4:E5"/>
    <mergeCell ref="I4:I5"/>
    <mergeCell ref="J4:J5"/>
    <mergeCell ref="B44:G47"/>
    <mergeCell ref="H44:M47"/>
    <mergeCell ref="K7:M7"/>
    <mergeCell ref="B15:G18"/>
    <mergeCell ref="H15:M18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M35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52</vt:i4>
      </vt:variant>
    </vt:vector>
  </HeadingPairs>
  <TitlesOfParts>
    <vt:vector size="52" baseType="lpstr">
      <vt:lpstr>SINDICATURA</vt:lpstr>
      <vt:lpstr>PRESIDENCIA</vt:lpstr>
      <vt:lpstr>SECRETARIA</vt:lpstr>
      <vt:lpstr>TESORERIA</vt:lpstr>
      <vt:lpstr>PLANEACION Y DESARROLLO</vt:lpstr>
      <vt:lpstr>SUB AGENCIA</vt:lpstr>
      <vt:lpstr>CONTRALORIA</vt:lpstr>
      <vt:lpstr>COMUNICACION SOCIAL</vt:lpstr>
      <vt:lpstr>DEPORTE</vt:lpstr>
      <vt:lpstr>ENLACE Y TRANSPARENCIA</vt:lpstr>
      <vt:lpstr>PROTECCION CIVIL</vt:lpstr>
      <vt:lpstr>INGRESOS</vt:lpstr>
      <vt:lpstr>RECURSOS HUMANOS</vt:lpstr>
      <vt:lpstr>ARCHIVO</vt:lpstr>
      <vt:lpstr>EVENTOS</vt:lpstr>
      <vt:lpstr>JURIDICO</vt:lpstr>
      <vt:lpstr>DESARROLLO RURAL</vt:lpstr>
      <vt:lpstr>ECOLOGIA</vt:lpstr>
      <vt:lpstr>DIR. DE LA MUJER</vt:lpstr>
      <vt:lpstr>SECTOR SALUD</vt:lpstr>
      <vt:lpstr>RECLUTAMIENTO</vt:lpstr>
      <vt:lpstr>EDUCACION CULTURA </vt:lpstr>
      <vt:lpstr>BIBLIOTECA CPO 77</vt:lpstr>
      <vt:lpstr>BIBLIOTECA BACUM</vt:lpstr>
      <vt:lpstr>CCA BACUM</vt:lpstr>
      <vt:lpstr>CCA FCO JAVIER MINA</vt:lpstr>
      <vt:lpstr>CCA SAN JOSE</vt:lpstr>
      <vt:lpstr>OBRAS PUBLICAS MOB</vt:lpstr>
      <vt:lpstr>.</vt:lpstr>
      <vt:lpstr>1</vt:lpstr>
      <vt:lpstr>PLANTAS PURIFICADORAS</vt:lpstr>
      <vt:lpstr>9</vt:lpstr>
      <vt:lpstr>DESARROLLO SOCIAL</vt:lpstr>
      <vt:lpstr>2</vt:lpstr>
      <vt:lpstr>4</vt:lpstr>
      <vt:lpstr>3</vt:lpstr>
      <vt:lpstr> SERVICIO PUBLICOS</vt:lpstr>
      <vt:lpstr>TRANSPORTE EC</vt:lpstr>
      <vt:lpstr>OOMAPAS</vt:lpstr>
      <vt:lpstr>5</vt:lpstr>
      <vt:lpstr>BOMBEROS</vt:lpstr>
      <vt:lpstr>RASTRO MUNICIPAL</vt:lpstr>
      <vt:lpstr>7</vt:lpstr>
      <vt:lpstr>DIF MOB</vt:lpstr>
      <vt:lpstr>6</vt:lpstr>
      <vt:lpstr>COCINAS</vt:lpstr>
      <vt:lpstr>ESTANCIA INFANTIL</vt:lpstr>
      <vt:lpstr>DELEGACIONES</vt:lpstr>
      <vt:lpstr>SEG MOB</vt:lpstr>
      <vt:lpstr>SEG EC</vt:lpstr>
      <vt:lpstr>VEHICULOS SEGURIDAD</vt:lpstr>
      <vt:lpstr>TOTALES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DELL 2021</cp:lastModifiedBy>
  <cp:lastPrinted>2023-08-10T05:07:28Z</cp:lastPrinted>
  <dcterms:created xsi:type="dcterms:W3CDTF">2022-03-30T00:35:09Z</dcterms:created>
  <dcterms:modified xsi:type="dcterms:W3CDTF">2023-08-10T05:16:37Z</dcterms:modified>
</cp:coreProperties>
</file>